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 firstSheet="1" activeTab="1"/>
  </bookViews>
  <sheets>
    <sheet name="B_EstimateExpense_Print" sheetId="1" r:id="rId1"/>
    <sheet name="18-48" sheetId="2" r:id="rId2"/>
  </sheets>
  <definedNames>
    <definedName name="_xlnm.Print_Titles" localSheetId="0">B_EstimateExpense_Print!$1:$4</definedName>
  </definedNames>
  <calcPr calcId="181029"/>
</workbook>
</file>

<file path=xl/calcChain.xml><?xml version="1.0" encoding="utf-8"?>
<calcChain xmlns="http://schemas.openxmlformats.org/spreadsheetml/2006/main">
  <c r="M787" i="2" l="1"/>
  <c r="K41" i="2"/>
  <c r="K43" i="2"/>
  <c r="K44" i="2"/>
  <c r="K45" i="2"/>
  <c r="K46" i="2"/>
  <c r="K39" i="2"/>
  <c r="M349" i="2" l="1"/>
  <c r="M786" i="2"/>
  <c r="M785" i="2"/>
  <c r="M784" i="2"/>
  <c r="M783" i="2"/>
  <c r="M782" i="2"/>
  <c r="M781" i="2"/>
  <c r="H787" i="2"/>
  <c r="I785" i="2"/>
  <c r="I780" i="2" s="1"/>
  <c r="M449" i="2"/>
  <c r="M307" i="2"/>
  <c r="M780" i="2" l="1"/>
  <c r="I349" i="2"/>
  <c r="H349" i="2"/>
  <c r="G349" i="2"/>
  <c r="F349" i="2"/>
  <c r="K348" i="2"/>
  <c r="M298" i="2"/>
  <c r="K349" i="2" l="1"/>
  <c r="M208" i="2"/>
  <c r="M620" i="2" l="1"/>
  <c r="M621" i="2" s="1"/>
  <c r="I620" i="2"/>
  <c r="I621" i="2" s="1"/>
  <c r="G620" i="2"/>
  <c r="H620" i="2"/>
  <c r="F620" i="2"/>
  <c r="F621" i="2" s="1"/>
  <c r="M569" i="2"/>
  <c r="M570" i="2" s="1"/>
  <c r="I569" i="2"/>
  <c r="I570" i="2" s="1"/>
  <c r="G569" i="2"/>
  <c r="H569" i="2"/>
  <c r="F569" i="2"/>
  <c r="F570" i="2" s="1"/>
  <c r="M472" i="2"/>
  <c r="I472" i="2"/>
  <c r="G472" i="2"/>
  <c r="H472" i="2"/>
  <c r="F472" i="2"/>
  <c r="M318" i="2"/>
  <c r="I318" i="2"/>
  <c r="G318" i="2"/>
  <c r="H318" i="2"/>
  <c r="F318" i="2"/>
  <c r="M671" i="2"/>
  <c r="I671" i="2"/>
  <c r="G671" i="2"/>
  <c r="H671" i="2"/>
  <c r="F671" i="2"/>
  <c r="G621" i="2"/>
  <c r="H621" i="2"/>
  <c r="M592" i="2"/>
  <c r="M593" i="2" s="1"/>
  <c r="I592" i="2"/>
  <c r="I593" i="2" s="1"/>
  <c r="G592" i="2"/>
  <c r="G593" i="2" s="1"/>
  <c r="H592" i="2"/>
  <c r="H593" i="2" s="1"/>
  <c r="F592" i="2"/>
  <c r="F593" i="2" s="1"/>
  <c r="M496" i="2"/>
  <c r="I496" i="2"/>
  <c r="G496" i="2"/>
  <c r="H496" i="2"/>
  <c r="F496" i="2"/>
  <c r="M415" i="2"/>
  <c r="M416" i="2" s="1"/>
  <c r="I415" i="2"/>
  <c r="I416" i="2" s="1"/>
  <c r="G415" i="2"/>
  <c r="G416" i="2" s="1"/>
  <c r="H415" i="2"/>
  <c r="H416" i="2" s="1"/>
  <c r="F415" i="2"/>
  <c r="F416" i="2" s="1"/>
  <c r="M324" i="2"/>
  <c r="I324" i="2"/>
  <c r="G324" i="2"/>
  <c r="H324" i="2"/>
  <c r="F324" i="2"/>
  <c r="M212" i="2"/>
  <c r="M213" i="2" s="1"/>
  <c r="I212" i="2"/>
  <c r="G212" i="2"/>
  <c r="H212" i="2"/>
  <c r="F212" i="2"/>
  <c r="M167" i="2"/>
  <c r="I167" i="2"/>
  <c r="G167" i="2"/>
  <c r="H167" i="2"/>
  <c r="F167" i="2"/>
  <c r="M768" i="2"/>
  <c r="M769" i="2" s="1"/>
  <c r="I768" i="2"/>
  <c r="I769" i="2" s="1"/>
  <c r="I770" i="2" s="1"/>
  <c r="G768" i="2"/>
  <c r="H768" i="2"/>
  <c r="F768" i="2"/>
  <c r="M747" i="2"/>
  <c r="M748" i="2" s="1"/>
  <c r="I747" i="2"/>
  <c r="I748" i="2" s="1"/>
  <c r="G747" i="2"/>
  <c r="G748" i="2" s="1"/>
  <c r="H747" i="2"/>
  <c r="H748" i="2" s="1"/>
  <c r="F747" i="2"/>
  <c r="F748" i="2" s="1"/>
  <c r="M741" i="2"/>
  <c r="M742" i="2" s="1"/>
  <c r="I741" i="2"/>
  <c r="I742" i="2" s="1"/>
  <c r="G741" i="2"/>
  <c r="G742" i="2" s="1"/>
  <c r="H741" i="2"/>
  <c r="H742" i="2" s="1"/>
  <c r="F741" i="2"/>
  <c r="F742" i="2" s="1"/>
  <c r="M730" i="2"/>
  <c r="M731" i="2" s="1"/>
  <c r="I730" i="2"/>
  <c r="I731" i="2" s="1"/>
  <c r="G730" i="2"/>
  <c r="G731" i="2" s="1"/>
  <c r="H730" i="2"/>
  <c r="H731" i="2" s="1"/>
  <c r="F730" i="2"/>
  <c r="F731" i="2" s="1"/>
  <c r="M720" i="2"/>
  <c r="K720" i="2" s="1"/>
  <c r="I720" i="2"/>
  <c r="G720" i="2"/>
  <c r="H720" i="2"/>
  <c r="F720" i="2"/>
  <c r="M717" i="2"/>
  <c r="I717" i="2"/>
  <c r="G717" i="2"/>
  <c r="H717" i="2"/>
  <c r="F717" i="2"/>
  <c r="M714" i="2"/>
  <c r="I714" i="2"/>
  <c r="G714" i="2"/>
  <c r="H714" i="2"/>
  <c r="F714" i="2"/>
  <c r="M695" i="2"/>
  <c r="M696" i="2" s="1"/>
  <c r="I695" i="2"/>
  <c r="I696" i="2" s="1"/>
  <c r="G695" i="2"/>
  <c r="G696" i="2" s="1"/>
  <c r="H695" i="2"/>
  <c r="H696" i="2" s="1"/>
  <c r="F695" i="2"/>
  <c r="F696" i="2" s="1"/>
  <c r="M689" i="2"/>
  <c r="M690" i="2" s="1"/>
  <c r="I689" i="2"/>
  <c r="I690" i="2" s="1"/>
  <c r="G689" i="2"/>
  <c r="G690" i="2" s="1"/>
  <c r="H689" i="2"/>
  <c r="H690" i="2" s="1"/>
  <c r="F689" i="2"/>
  <c r="F690" i="2" s="1"/>
  <c r="M674" i="2"/>
  <c r="I674" i="2"/>
  <c r="G674" i="2"/>
  <c r="H674" i="2"/>
  <c r="F674" i="2"/>
  <c r="M658" i="2"/>
  <c r="M659" i="2" s="1"/>
  <c r="M660" i="2" s="1"/>
  <c r="I658" i="2"/>
  <c r="I659" i="2" s="1"/>
  <c r="I660" i="2" s="1"/>
  <c r="G658" i="2"/>
  <c r="G659" i="2" s="1"/>
  <c r="G660" i="2" s="1"/>
  <c r="H658" i="2"/>
  <c r="H659" i="2" s="1"/>
  <c r="H660" i="2" s="1"/>
  <c r="F658" i="2"/>
  <c r="F659" i="2" s="1"/>
  <c r="F660" i="2" s="1"/>
  <c r="M639" i="2"/>
  <c r="M640" i="2" s="1"/>
  <c r="M645" i="2"/>
  <c r="M646" i="2" s="1"/>
  <c r="G645" i="2"/>
  <c r="G646" i="2" s="1"/>
  <c r="H645" i="2"/>
  <c r="H646" i="2" s="1"/>
  <c r="F645" i="2"/>
  <c r="F646" i="2" s="1"/>
  <c r="I639" i="2"/>
  <c r="I640" i="2" s="1"/>
  <c r="G639" i="2"/>
  <c r="G640" i="2" s="1"/>
  <c r="H639" i="2"/>
  <c r="H640" i="2" s="1"/>
  <c r="F639" i="2"/>
  <c r="F640" i="2" s="1"/>
  <c r="F647" i="2" s="1"/>
  <c r="F648" i="2" s="1"/>
  <c r="M614" i="2"/>
  <c r="I614" i="2"/>
  <c r="G614" i="2"/>
  <c r="H614" i="2"/>
  <c r="F614" i="2"/>
  <c r="M611" i="2"/>
  <c r="I611" i="2"/>
  <c r="G611" i="2"/>
  <c r="H611" i="2"/>
  <c r="F611" i="2"/>
  <c r="M603" i="2"/>
  <c r="M604" i="2" s="1"/>
  <c r="M605" i="2" s="1"/>
  <c r="I603" i="2"/>
  <c r="I604" i="2" s="1"/>
  <c r="I605" i="2" s="1"/>
  <c r="G603" i="2"/>
  <c r="G604" i="2" s="1"/>
  <c r="G605" i="2" s="1"/>
  <c r="H603" i="2"/>
  <c r="H604" i="2" s="1"/>
  <c r="H605" i="2" s="1"/>
  <c r="F603" i="2"/>
  <c r="F604" i="2" s="1"/>
  <c r="F605" i="2" s="1"/>
  <c r="M507" i="2"/>
  <c r="I507" i="2"/>
  <c r="G507" i="2"/>
  <c r="H507" i="2"/>
  <c r="F507" i="2"/>
  <c r="M464" i="2"/>
  <c r="I464" i="2"/>
  <c r="G464" i="2"/>
  <c r="H464" i="2"/>
  <c r="F464" i="2"/>
  <c r="M461" i="2"/>
  <c r="I461" i="2"/>
  <c r="G461" i="2"/>
  <c r="H461" i="2"/>
  <c r="F461" i="2"/>
  <c r="G449" i="2"/>
  <c r="F449" i="2"/>
  <c r="I449" i="2"/>
  <c r="H449" i="2"/>
  <c r="M437" i="2"/>
  <c r="M430" i="2"/>
  <c r="M431" i="2" s="1"/>
  <c r="I437" i="2"/>
  <c r="G437" i="2"/>
  <c r="H437" i="2"/>
  <c r="F437" i="2"/>
  <c r="I430" i="2"/>
  <c r="I431" i="2" s="1"/>
  <c r="G430" i="2"/>
  <c r="G431" i="2" s="1"/>
  <c r="H430" i="2"/>
  <c r="H431" i="2" s="1"/>
  <c r="F430" i="2"/>
  <c r="F431" i="2" s="1"/>
  <c r="M407" i="2"/>
  <c r="I407" i="2"/>
  <c r="G407" i="2"/>
  <c r="H407" i="2"/>
  <c r="F407" i="2"/>
  <c r="M398" i="2"/>
  <c r="I398" i="2"/>
  <c r="G398" i="2"/>
  <c r="H398" i="2"/>
  <c r="F398" i="2"/>
  <c r="M391" i="2"/>
  <c r="I391" i="2"/>
  <c r="G391" i="2"/>
  <c r="H391" i="2"/>
  <c r="F391" i="2"/>
  <c r="M386" i="2"/>
  <c r="M387" i="2" s="1"/>
  <c r="I386" i="2"/>
  <c r="I387" i="2" s="1"/>
  <c r="G386" i="2"/>
  <c r="G387" i="2" s="1"/>
  <c r="H386" i="2"/>
  <c r="H387" i="2" s="1"/>
  <c r="F386" i="2"/>
  <c r="F387" i="2" s="1"/>
  <c r="M371" i="2"/>
  <c r="I371" i="2"/>
  <c r="I372" i="2" s="1"/>
  <c r="G371" i="2"/>
  <c r="G372" i="2" s="1"/>
  <c r="H371" i="2"/>
  <c r="H372" i="2" s="1"/>
  <c r="F371" i="2"/>
  <c r="F372" i="2" s="1"/>
  <c r="M365" i="2"/>
  <c r="M361" i="2"/>
  <c r="I365" i="2"/>
  <c r="H365" i="2"/>
  <c r="F365" i="2"/>
  <c r="G365" i="2"/>
  <c r="I361" i="2"/>
  <c r="I366" i="2" s="1"/>
  <c r="G361" i="2"/>
  <c r="H361" i="2"/>
  <c r="F361" i="2"/>
  <c r="M340" i="2"/>
  <c r="M341" i="2" s="1"/>
  <c r="M342" i="2" s="1"/>
  <c r="I340" i="2"/>
  <c r="I341" i="2" s="1"/>
  <c r="I342" i="2" s="1"/>
  <c r="G340" i="2"/>
  <c r="G341" i="2" s="1"/>
  <c r="G342" i="2" s="1"/>
  <c r="H340" i="2"/>
  <c r="H341" i="2" s="1"/>
  <c r="H342" i="2" s="1"/>
  <c r="F340" i="2"/>
  <c r="F341" i="2" s="1"/>
  <c r="F342" i="2" s="1"/>
  <c r="M333" i="2"/>
  <c r="M334" i="2" s="1"/>
  <c r="I333" i="2"/>
  <c r="I334" i="2" s="1"/>
  <c r="G333" i="2"/>
  <c r="G334" i="2" s="1"/>
  <c r="H333" i="2"/>
  <c r="H334" i="2" s="1"/>
  <c r="F333" i="2"/>
  <c r="F334" i="2" s="1"/>
  <c r="M306" i="2"/>
  <c r="I306" i="2"/>
  <c r="G306" i="2"/>
  <c r="H306" i="2"/>
  <c r="F306" i="2"/>
  <c r="I298" i="2"/>
  <c r="H298" i="2"/>
  <c r="G298" i="2"/>
  <c r="F298" i="2"/>
  <c r="M293" i="2"/>
  <c r="I293" i="2"/>
  <c r="G293" i="2"/>
  <c r="H293" i="2"/>
  <c r="F293" i="2"/>
  <c r="M281" i="2"/>
  <c r="M282" i="2" s="1"/>
  <c r="I281" i="2"/>
  <c r="I282" i="2" s="1"/>
  <c r="G281" i="2"/>
  <c r="G282" i="2" s="1"/>
  <c r="H281" i="2"/>
  <c r="H282" i="2" s="1"/>
  <c r="F281" i="2"/>
  <c r="F282" i="2" s="1"/>
  <c r="M259" i="2"/>
  <c r="I259" i="2"/>
  <c r="G259" i="2"/>
  <c r="H259" i="2"/>
  <c r="F259" i="2"/>
  <c r="M267" i="2"/>
  <c r="M268" i="2" s="1"/>
  <c r="I267" i="2"/>
  <c r="I268" i="2" s="1"/>
  <c r="G267" i="2"/>
  <c r="G268" i="2" s="1"/>
  <c r="H267" i="2"/>
  <c r="H268" i="2" s="1"/>
  <c r="F267" i="2"/>
  <c r="F268" i="2" s="1"/>
  <c r="M255" i="2"/>
  <c r="I255" i="2"/>
  <c r="G255" i="2"/>
  <c r="H255" i="2"/>
  <c r="F255" i="2"/>
  <c r="M243" i="2"/>
  <c r="I243" i="2"/>
  <c r="G243" i="2"/>
  <c r="H243" i="2"/>
  <c r="F243" i="2"/>
  <c r="M237" i="2"/>
  <c r="M238" i="2" s="1"/>
  <c r="I237" i="2"/>
  <c r="I238" i="2" s="1"/>
  <c r="G237" i="2"/>
  <c r="G238" i="2" s="1"/>
  <c r="H237" i="2"/>
  <c r="H238" i="2" s="1"/>
  <c r="F237" i="2"/>
  <c r="F238" i="2" s="1"/>
  <c r="F218" i="2"/>
  <c r="F219" i="2" s="1"/>
  <c r="I208" i="2"/>
  <c r="G208" i="2"/>
  <c r="H208" i="2"/>
  <c r="F208" i="2"/>
  <c r="M192" i="2"/>
  <c r="I192" i="2"/>
  <c r="G192" i="2"/>
  <c r="H192" i="2"/>
  <c r="F192" i="2"/>
  <c r="M188" i="2"/>
  <c r="I188" i="2"/>
  <c r="G188" i="2"/>
  <c r="H188" i="2"/>
  <c r="F188" i="2"/>
  <c r="I218" i="2"/>
  <c r="I219" i="2" s="1"/>
  <c r="G218" i="2"/>
  <c r="G219" i="2" s="1"/>
  <c r="H218" i="2"/>
  <c r="H219" i="2" s="1"/>
  <c r="M179" i="2"/>
  <c r="M180" i="2" s="1"/>
  <c r="I179" i="2"/>
  <c r="I180" i="2" s="1"/>
  <c r="G179" i="2"/>
  <c r="G180" i="2" s="1"/>
  <c r="H179" i="2"/>
  <c r="H180" i="2" s="1"/>
  <c r="F179" i="2"/>
  <c r="F180" i="2" s="1"/>
  <c r="M171" i="2"/>
  <c r="G171" i="2"/>
  <c r="H171" i="2"/>
  <c r="F171" i="2"/>
  <c r="M154" i="2"/>
  <c r="I154" i="2"/>
  <c r="G154" i="2"/>
  <c r="H154" i="2"/>
  <c r="F154" i="2"/>
  <c r="M145" i="2"/>
  <c r="I145" i="2"/>
  <c r="G145" i="2"/>
  <c r="H145" i="2"/>
  <c r="F145" i="2"/>
  <c r="M141" i="2"/>
  <c r="I141" i="2"/>
  <c r="G141" i="2"/>
  <c r="H141" i="2"/>
  <c r="F141" i="2"/>
  <c r="M131" i="2"/>
  <c r="I131" i="2"/>
  <c r="G131" i="2"/>
  <c r="H131" i="2"/>
  <c r="F131" i="2"/>
  <c r="M120" i="2"/>
  <c r="I120" i="2"/>
  <c r="I121" i="2" s="1"/>
  <c r="H120" i="2"/>
  <c r="H121" i="2" s="1"/>
  <c r="G120" i="2"/>
  <c r="G121" i="2" s="1"/>
  <c r="F120" i="2"/>
  <c r="F121" i="2" s="1"/>
  <c r="M110" i="2"/>
  <c r="M111" i="2" s="1"/>
  <c r="I110" i="2"/>
  <c r="I111" i="2" s="1"/>
  <c r="G110" i="2"/>
  <c r="G111" i="2" s="1"/>
  <c r="H110" i="2"/>
  <c r="H111" i="2" s="1"/>
  <c r="F110" i="2"/>
  <c r="F111" i="2" s="1"/>
  <c r="M104" i="2"/>
  <c r="M105" i="2" s="1"/>
  <c r="I104" i="2"/>
  <c r="I105" i="2" s="1"/>
  <c r="G104" i="2"/>
  <c r="G105" i="2" s="1"/>
  <c r="H104" i="2"/>
  <c r="H105" i="2" s="1"/>
  <c r="F104" i="2"/>
  <c r="F105" i="2" s="1"/>
  <c r="M95" i="2"/>
  <c r="M96" i="2" s="1"/>
  <c r="I95" i="2"/>
  <c r="I96" i="2" s="1"/>
  <c r="G95" i="2"/>
  <c r="H95" i="2"/>
  <c r="F95" i="2"/>
  <c r="M62" i="2"/>
  <c r="I62" i="2"/>
  <c r="G62" i="2"/>
  <c r="H62" i="2"/>
  <c r="F62" i="2"/>
  <c r="M54" i="2"/>
  <c r="H54" i="2"/>
  <c r="I54" i="2"/>
  <c r="G54" i="2"/>
  <c r="F54" i="2"/>
  <c r="M35" i="2"/>
  <c r="I35" i="2"/>
  <c r="G35" i="2"/>
  <c r="H35" i="2"/>
  <c r="F35" i="2"/>
  <c r="M24" i="2"/>
  <c r="I24" i="2"/>
  <c r="G24" i="2"/>
  <c r="H24" i="2"/>
  <c r="F24" i="2"/>
  <c r="M17" i="2"/>
  <c r="I17" i="2"/>
  <c r="G17" i="2"/>
  <c r="H17" i="2"/>
  <c r="F17" i="2"/>
  <c r="K549" i="2"/>
  <c r="K533" i="2"/>
  <c r="M366" i="2" l="1"/>
  <c r="H615" i="2"/>
  <c r="H622" i="2" s="1"/>
  <c r="G615" i="2"/>
  <c r="G622" i="2" s="1"/>
  <c r="I615" i="2"/>
  <c r="F615" i="2"/>
  <c r="F622" i="2" s="1"/>
  <c r="M615" i="2"/>
  <c r="I697" i="2"/>
  <c r="I325" i="2"/>
  <c r="G25" i="2"/>
  <c r="F325" i="2"/>
  <c r="M325" i="2"/>
  <c r="F193" i="2"/>
  <c r="F194" i="2" s="1"/>
  <c r="M193" i="2"/>
  <c r="M194" i="2" s="1"/>
  <c r="G213" i="2"/>
  <c r="G220" i="2" s="1"/>
  <c r="H366" i="2"/>
  <c r="H373" i="2" s="1"/>
  <c r="H374" i="2" s="1"/>
  <c r="F678" i="2"/>
  <c r="F679" i="2" s="1"/>
  <c r="M678" i="2"/>
  <c r="M679" i="2" s="1"/>
  <c r="G697" i="2"/>
  <c r="H172" i="2"/>
  <c r="F213" i="2"/>
  <c r="F220" i="2" s="1"/>
  <c r="H193" i="2"/>
  <c r="H194" i="2" s="1"/>
  <c r="I213" i="2"/>
  <c r="I220" i="2" s="1"/>
  <c r="H497" i="2"/>
  <c r="F697" i="2"/>
  <c r="M697" i="2"/>
  <c r="G366" i="2"/>
  <c r="G373" i="2" s="1"/>
  <c r="G374" i="2" s="1"/>
  <c r="F408" i="2"/>
  <c r="M408" i="2"/>
  <c r="G408" i="2"/>
  <c r="I497" i="2"/>
  <c r="G753" i="2"/>
  <c r="H408" i="2"/>
  <c r="F465" i="2"/>
  <c r="H678" i="2"/>
  <c r="H679" i="2" s="1"/>
  <c r="I721" i="2"/>
  <c r="I732" i="2" s="1"/>
  <c r="I25" i="2"/>
  <c r="I781" i="2" s="1"/>
  <c r="H63" i="2"/>
  <c r="I373" i="2"/>
  <c r="I374" i="2" s="1"/>
  <c r="F497" i="2"/>
  <c r="M497" i="2"/>
  <c r="F721" i="2"/>
  <c r="F732" i="2" s="1"/>
  <c r="M721" i="2"/>
  <c r="M732" i="2" s="1"/>
  <c r="F753" i="2"/>
  <c r="F155" i="2"/>
  <c r="M155" i="2"/>
  <c r="H155" i="2"/>
  <c r="F172" i="2"/>
  <c r="F260" i="2"/>
  <c r="F269" i="2" s="1"/>
  <c r="M260" i="2"/>
  <c r="M269" i="2" s="1"/>
  <c r="G325" i="2"/>
  <c r="F366" i="2"/>
  <c r="F373" i="2" s="1"/>
  <c r="F374" i="2" s="1"/>
  <c r="I465" i="2"/>
  <c r="I678" i="2"/>
  <c r="I679" i="2" s="1"/>
  <c r="G678" i="2"/>
  <c r="G679" i="2" s="1"/>
  <c r="H721" i="2"/>
  <c r="H732" i="2" s="1"/>
  <c r="M753" i="2"/>
  <c r="H213" i="2"/>
  <c r="H220" i="2" s="1"/>
  <c r="I753" i="2"/>
  <c r="M465" i="2"/>
  <c r="G497" i="2"/>
  <c r="G172" i="2"/>
  <c r="H260" i="2"/>
  <c r="H269" i="2" s="1"/>
  <c r="G721" i="2"/>
  <c r="G732" i="2" s="1"/>
  <c r="H465" i="2"/>
  <c r="H25" i="2"/>
  <c r="F25" i="2"/>
  <c r="F781" i="2" s="1"/>
  <c r="M25" i="2"/>
  <c r="I63" i="2"/>
  <c r="M63" i="2"/>
  <c r="I193" i="2"/>
  <c r="I194" i="2" s="1"/>
  <c r="G193" i="2"/>
  <c r="G194" i="2" s="1"/>
  <c r="H325" i="2"/>
  <c r="H647" i="2"/>
  <c r="H648" i="2" s="1"/>
  <c r="G647" i="2"/>
  <c r="G648" i="2" s="1"/>
  <c r="G155" i="2"/>
  <c r="M172" i="2"/>
  <c r="I260" i="2"/>
  <c r="I269" i="2" s="1"/>
  <c r="I408" i="2"/>
  <c r="G465" i="2"/>
  <c r="H753" i="2"/>
  <c r="G63" i="2"/>
  <c r="H697" i="2"/>
  <c r="F63" i="2"/>
  <c r="I155" i="2"/>
  <c r="M647" i="2"/>
  <c r="M648" i="2" s="1"/>
  <c r="G260" i="2"/>
  <c r="G269" i="2" s="1"/>
  <c r="H769" i="2"/>
  <c r="H770" i="2" s="1"/>
  <c r="H570" i="2"/>
  <c r="G570" i="2"/>
  <c r="H510" i="2"/>
  <c r="H286" i="2"/>
  <c r="H307" i="2" s="1"/>
  <c r="H96" i="2"/>
  <c r="M698" i="2" l="1"/>
  <c r="H698" i="2"/>
  <c r="H181" i="2"/>
  <c r="I698" i="2"/>
  <c r="F698" i="2"/>
  <c r="F498" i="2"/>
  <c r="H498" i="2"/>
  <c r="F221" i="2"/>
  <c r="H335" i="2"/>
  <c r="H343" i="2" s="1"/>
  <c r="H221" i="2"/>
  <c r="G698" i="2"/>
  <c r="G221" i="2"/>
  <c r="I498" i="2"/>
  <c r="G754" i="2"/>
  <c r="F754" i="2"/>
  <c r="G181" i="2"/>
  <c r="M498" i="2"/>
  <c r="F181" i="2"/>
  <c r="F112" i="2"/>
  <c r="I112" i="2"/>
  <c r="H754" i="2"/>
  <c r="G498" i="2"/>
  <c r="I221" i="2"/>
  <c r="M112" i="2"/>
  <c r="H112" i="2"/>
  <c r="I754" i="2"/>
  <c r="H511" i="2"/>
  <c r="H594" i="2" s="1"/>
  <c r="H417" i="2"/>
  <c r="H418" i="2" s="1"/>
  <c r="H623" i="2" l="1"/>
  <c r="F784" i="2"/>
  <c r="M770" i="2" l="1"/>
  <c r="K446" i="2" l="1"/>
  <c r="G769" i="2" l="1"/>
  <c r="G770" i="2" s="1"/>
  <c r="F769" i="2"/>
  <c r="F770" i="2" s="1"/>
  <c r="F594" i="2"/>
  <c r="F623" i="2" s="1"/>
  <c r="G510" i="2"/>
  <c r="G286" i="2"/>
  <c r="G307" i="2" s="1"/>
  <c r="G335" i="2" s="1"/>
  <c r="G343" i="2" s="1"/>
  <c r="F286" i="2"/>
  <c r="F307" i="2" s="1"/>
  <c r="G784" i="2"/>
  <c r="G96" i="2"/>
  <c r="G112" i="2" s="1"/>
  <c r="F335" i="2" l="1"/>
  <c r="F343" i="2" s="1"/>
  <c r="F782" i="2"/>
  <c r="F785" i="2"/>
  <c r="F786" i="2"/>
  <c r="G785" i="2"/>
  <c r="G786" i="2"/>
  <c r="F783" i="2"/>
  <c r="F417" i="2"/>
  <c r="F418" i="2" s="1"/>
  <c r="G781" i="2"/>
  <c r="G417" i="2"/>
  <c r="G418" i="2" s="1"/>
  <c r="G511" i="2"/>
  <c r="G594" i="2" s="1"/>
  <c r="G623" i="2" s="1"/>
  <c r="G783" i="2" l="1"/>
  <c r="F182" i="2"/>
  <c r="F772" i="2" s="1"/>
  <c r="F780" i="2" s="1"/>
  <c r="F787" i="2"/>
  <c r="G782" i="2"/>
  <c r="G182" i="2" l="1"/>
  <c r="G772" i="2" s="1"/>
  <c r="G780" i="2" s="1"/>
  <c r="G787" i="2"/>
  <c r="H182" i="2" l="1"/>
  <c r="H772" i="2" s="1"/>
  <c r="H780" i="2" s="1"/>
  <c r="H784" i="2"/>
  <c r="H785" i="2" l="1"/>
  <c r="H781" i="2"/>
  <c r="K766" i="2"/>
  <c r="K767" i="2"/>
  <c r="K764" i="2"/>
  <c r="K759" i="2"/>
  <c r="K760" i="2"/>
  <c r="K761" i="2"/>
  <c r="K762" i="2"/>
  <c r="K763" i="2"/>
  <c r="K737" i="2"/>
  <c r="K712" i="2"/>
  <c r="K716" i="2"/>
  <c r="K719" i="2"/>
  <c r="K711" i="2"/>
  <c r="K710" i="2"/>
  <c r="K708" i="2"/>
  <c r="K685" i="2"/>
  <c r="K686" i="2"/>
  <c r="K688" i="2"/>
  <c r="K694" i="2"/>
  <c r="K666" i="2"/>
  <c r="K667" i="2"/>
  <c r="K668" i="2"/>
  <c r="K669" i="2"/>
  <c r="K670" i="2"/>
  <c r="K673" i="2"/>
  <c r="K657" i="2"/>
  <c r="K636" i="2"/>
  <c r="K637" i="2"/>
  <c r="K638" i="2"/>
  <c r="K644" i="2"/>
  <c r="K635" i="2"/>
  <c r="K634" i="2"/>
  <c r="K633" i="2"/>
  <c r="K610" i="2"/>
  <c r="K613" i="2"/>
  <c r="K535" i="2"/>
  <c r="K544" i="2"/>
  <c r="K548" i="2"/>
  <c r="K534" i="2"/>
  <c r="K519" i="2"/>
  <c r="K520" i="2"/>
  <c r="K529" i="2"/>
  <c r="K478" i="2"/>
  <c r="K445" i="2"/>
  <c r="K447" i="2"/>
  <c r="K448" i="2"/>
  <c r="K454" i="2"/>
  <c r="K455" i="2"/>
  <c r="K456" i="2"/>
  <c r="K457" i="2"/>
  <c r="K458" i="2"/>
  <c r="K459" i="2"/>
  <c r="K460" i="2"/>
  <c r="K463" i="2"/>
  <c r="K444" i="2"/>
  <c r="K424" i="2"/>
  <c r="K428" i="2"/>
  <c r="K429" i="2"/>
  <c r="K435" i="2"/>
  <c r="K436" i="2"/>
  <c r="K440" i="2"/>
  <c r="K442" i="2"/>
  <c r="K443" i="2"/>
  <c r="K423" i="2"/>
  <c r="K397" i="2"/>
  <c r="K404" i="2"/>
  <c r="K405" i="2"/>
  <c r="K406" i="2"/>
  <c r="K396" i="2"/>
  <c r="K382" i="2"/>
  <c r="K383" i="2"/>
  <c r="K384" i="2"/>
  <c r="K385" i="2"/>
  <c r="K390" i="2"/>
  <c r="K394" i="2"/>
  <c r="K355" i="2"/>
  <c r="K357" i="2"/>
  <c r="K358" i="2"/>
  <c r="K359" i="2"/>
  <c r="K360" i="2"/>
  <c r="K363" i="2"/>
  <c r="K369" i="2"/>
  <c r="K332" i="2"/>
  <c r="K339" i="2"/>
  <c r="K305" i="2"/>
  <c r="K289" i="2"/>
  <c r="K291" i="2"/>
  <c r="K292" i="2"/>
  <c r="K295" i="2"/>
  <c r="K296" i="2"/>
  <c r="K297" i="2"/>
  <c r="K300" i="2"/>
  <c r="K304" i="2"/>
  <c r="K280" i="2"/>
  <c r="K257" i="2"/>
  <c r="K258" i="2"/>
  <c r="K273" i="2"/>
  <c r="K274" i="2"/>
  <c r="K275" i="2"/>
  <c r="K254" i="2"/>
  <c r="K234" i="2"/>
  <c r="K235" i="2"/>
  <c r="K236" i="2"/>
  <c r="K241" i="2"/>
  <c r="K242" i="2"/>
  <c r="K246" i="2"/>
  <c r="K249" i="2"/>
  <c r="K233" i="2"/>
  <c r="K199" i="2"/>
  <c r="K205" i="2"/>
  <c r="K191" i="2"/>
  <c r="K187" i="2"/>
  <c r="K134" i="2"/>
  <c r="K136" i="2"/>
  <c r="K137" i="2"/>
  <c r="K140" i="2"/>
  <c r="K143" i="2"/>
  <c r="K144" i="2"/>
  <c r="K147" i="2"/>
  <c r="K148" i="2"/>
  <c r="K149" i="2"/>
  <c r="K150" i="2"/>
  <c r="K130" i="2"/>
  <c r="K129" i="2"/>
  <c r="K109" i="2"/>
  <c r="K116" i="2"/>
  <c r="K117" i="2"/>
  <c r="K118" i="2"/>
  <c r="K119" i="2"/>
  <c r="K124" i="2"/>
  <c r="K100" i="2"/>
  <c r="K56" i="2"/>
  <c r="K57" i="2"/>
  <c r="K58" i="2"/>
  <c r="K59" i="2"/>
  <c r="K60" i="2"/>
  <c r="K61" i="2"/>
  <c r="K50" i="2"/>
  <c r="K32" i="2"/>
  <c r="K33" i="2"/>
  <c r="K34" i="2"/>
  <c r="K38" i="2"/>
  <c r="K47" i="2"/>
  <c r="K48" i="2"/>
  <c r="K49" i="2"/>
  <c r="K31" i="2"/>
  <c r="K13" i="2"/>
  <c r="K14" i="2"/>
  <c r="K15" i="2"/>
  <c r="K16" i="2"/>
  <c r="K12" i="2"/>
  <c r="K20" i="2"/>
  <c r="K21" i="2"/>
  <c r="K22" i="2"/>
  <c r="K23" i="2"/>
  <c r="K19" i="2"/>
  <c r="P12" i="2"/>
  <c r="H783" i="2" l="1"/>
  <c r="H786" i="2"/>
  <c r="H782" i="2"/>
  <c r="K671" i="2"/>
  <c r="K361" i="2" l="1"/>
  <c r="K449" i="2"/>
  <c r="K407" i="2"/>
  <c r="K569" i="2"/>
  <c r="K614" i="2"/>
  <c r="K497" i="2"/>
  <c r="K496" i="2"/>
  <c r="K54" i="2"/>
  <c r="M622" i="2"/>
  <c r="M510" i="2"/>
  <c r="M511" i="2" s="1"/>
  <c r="M594" i="2" s="1"/>
  <c r="M286" i="2"/>
  <c r="M218" i="2"/>
  <c r="M219" i="2" s="1"/>
  <c r="M623" i="2" l="1"/>
  <c r="M220" i="2"/>
  <c r="M221" i="2" s="1"/>
  <c r="Q307" i="2"/>
  <c r="K611" i="2"/>
  <c r="I786" i="2"/>
  <c r="K768" i="2"/>
  <c r="K293" i="2"/>
  <c r="M372" i="2"/>
  <c r="M373" i="2" s="1"/>
  <c r="M374" i="2" s="1"/>
  <c r="K24" i="2"/>
  <c r="K35" i="2"/>
  <c r="M417" i="2"/>
  <c r="M418" i="2" s="1"/>
  <c r="K17" i="2"/>
  <c r="K281" i="2"/>
  <c r="M121" i="2"/>
  <c r="K340" i="2"/>
  <c r="Q63" i="2"/>
  <c r="M335" i="2" l="1"/>
  <c r="M343" i="2" s="1"/>
  <c r="M181" i="2"/>
  <c r="M182" i="2" s="1"/>
  <c r="K769" i="2"/>
  <c r="M754" i="2"/>
  <c r="K342" i="2"/>
  <c r="K341" i="2"/>
  <c r="K25" i="2"/>
  <c r="K717" i="2"/>
  <c r="K714" i="2"/>
  <c r="K674" i="2"/>
  <c r="I645" i="2"/>
  <c r="I646" i="2" s="1"/>
  <c r="I647" i="2" s="1"/>
  <c r="I648" i="2" s="1"/>
  <c r="I622" i="2"/>
  <c r="K570" i="2"/>
  <c r="I510" i="2"/>
  <c r="I511" i="2" s="1"/>
  <c r="I594" i="2" s="1"/>
  <c r="K464" i="2"/>
  <c r="K461" i="2"/>
  <c r="K437" i="2"/>
  <c r="K398" i="2"/>
  <c r="K391" i="2"/>
  <c r="K365" i="2"/>
  <c r="K306" i="2"/>
  <c r="K298" i="2"/>
  <c r="I286" i="2"/>
  <c r="I307" i="2" s="1"/>
  <c r="K282" i="2"/>
  <c r="K259" i="2"/>
  <c r="K255" i="2"/>
  <c r="K243" i="2"/>
  <c r="K208" i="2"/>
  <c r="K192" i="2"/>
  <c r="K188" i="2"/>
  <c r="I171" i="2"/>
  <c r="I172" i="2" s="1"/>
  <c r="K154" i="2"/>
  <c r="K145" i="2"/>
  <c r="K141" i="2"/>
  <c r="K131" i="2"/>
  <c r="K62" i="2"/>
  <c r="I335" i="2" l="1"/>
  <c r="I343" i="2" s="1"/>
  <c r="I782" i="2"/>
  <c r="I181" i="2"/>
  <c r="I182" i="2" s="1"/>
  <c r="I783" i="2"/>
  <c r="I623" i="2"/>
  <c r="Q623" i="2"/>
  <c r="K770" i="2"/>
  <c r="K741" i="2"/>
  <c r="K696" i="2"/>
  <c r="K695" i="2"/>
  <c r="K690" i="2"/>
  <c r="K689" i="2"/>
  <c r="K334" i="2"/>
  <c r="K333" i="2"/>
  <c r="K622" i="2"/>
  <c r="K238" i="2"/>
  <c r="K237" i="2"/>
  <c r="K639" i="2"/>
  <c r="K120" i="2"/>
  <c r="K104" i="2"/>
  <c r="K372" i="2"/>
  <c r="K371" i="2"/>
  <c r="K646" i="2"/>
  <c r="K645" i="2"/>
  <c r="K110" i="2"/>
  <c r="K387" i="2"/>
  <c r="K386" i="2"/>
  <c r="K431" i="2"/>
  <c r="K430" i="2"/>
  <c r="K658" i="2"/>
  <c r="K615" i="2"/>
  <c r="K213" i="2"/>
  <c r="Q182" i="2" l="1"/>
  <c r="M772" i="2"/>
  <c r="K781" i="2"/>
  <c r="K111" i="2"/>
  <c r="K785" i="2"/>
  <c r="K121" i="2"/>
  <c r="K63" i="2"/>
  <c r="K105" i="2"/>
  <c r="I784" i="2"/>
  <c r="K784" i="2" s="1"/>
  <c r="K783" i="2"/>
  <c r="K640" i="2"/>
  <c r="K648" i="2"/>
  <c r="K697" i="2"/>
  <c r="K594" i="2"/>
  <c r="K220" i="2"/>
  <c r="K721" i="2"/>
  <c r="K679" i="2"/>
  <c r="K678" i="2"/>
  <c r="K753" i="2"/>
  <c r="K742" i="2"/>
  <c r="K465" i="2"/>
  <c r="K366" i="2"/>
  <c r="K181" i="2"/>
  <c r="K155" i="2"/>
  <c r="K660" i="2"/>
  <c r="K659" i="2"/>
  <c r="I417" i="2"/>
  <c r="K408" i="2"/>
  <c r="K335" i="2"/>
  <c r="K307" i="2"/>
  <c r="K269" i="2"/>
  <c r="K260" i="2"/>
  <c r="K194" i="2"/>
  <c r="K193" i="2"/>
  <c r="K112" i="2"/>
  <c r="I787" i="2" l="1"/>
  <c r="K782" i="2"/>
  <c r="K647" i="2"/>
  <c r="K343" i="2"/>
  <c r="K698" i="2"/>
  <c r="K732" i="2"/>
  <c r="K754" i="2"/>
  <c r="K374" i="2"/>
  <c r="K373" i="2"/>
  <c r="K623" i="2"/>
  <c r="K498" i="2"/>
  <c r="K221" i="2"/>
  <c r="I418" i="2"/>
  <c r="K418" i="2" s="1"/>
  <c r="K417" i="2"/>
  <c r="K182" i="2" l="1"/>
  <c r="I772" i="2"/>
  <c r="N776" i="2"/>
  <c r="J776" i="2" l="1"/>
  <c r="K780" i="2"/>
  <c r="K772" i="2"/>
</calcChain>
</file>

<file path=xl/sharedStrings.xml><?xml version="1.0" encoding="utf-8"?>
<sst xmlns="http://schemas.openxmlformats.org/spreadsheetml/2006/main" count="9499" uniqueCount="1124">
  <si>
    <t>วันที่พิมพ์ : 10/8/2561  09:12:24</t>
  </si>
  <si>
    <t>หน้า : 1/1</t>
  </si>
  <si>
    <t>รายงานประมาณการรายจ่าย</t>
  </si>
  <si>
    <t>ประจำปีงบประมาณ พ.ศ. 2562</t>
  </si>
  <si>
    <t/>
  </si>
  <si>
    <t>รายจ่ายจริง</t>
  </si>
  <si>
    <t>ประมาณการ</t>
  </si>
  <si>
    <t>ปี 2558</t>
  </si>
  <si>
    <t>ปี 2559</t>
  </si>
  <si>
    <t>ปี 2560</t>
  </si>
  <si>
    <t>ปี 2561</t>
  </si>
  <si>
    <t>ยอดต่าง (%)</t>
  </si>
  <si>
    <t>ปี 2562</t>
  </si>
  <si>
    <t>แผนงานบริหารงานทั่วไป</t>
  </si>
  <si>
    <t>งานบริหารทั่วไป</t>
  </si>
  <si>
    <t>งบบุคลากร</t>
  </si>
  <si>
    <t>เงินเดือน (ฝ่ายการเมือง)</t>
  </si>
  <si>
    <t>เงินเดือนนายก/รองนายก</t>
  </si>
  <si>
    <t>0</t>
  </si>
  <si>
    <t>299,880</t>
  </si>
  <si>
    <t>471,240</t>
  </si>
  <si>
    <t>514,080</t>
  </si>
  <si>
    <t>%</t>
  </si>
  <si>
    <t>เงินค่าตอบแทนประจำตำแหน่งนายก/รองนายก</t>
  </si>
  <si>
    <t>21,060</t>
  </si>
  <si>
    <t>38,610</t>
  </si>
  <si>
    <t>42,120</t>
  </si>
  <si>
    <t>เงินค่าตอบแทนพิเศษนายก/รองนายก</t>
  </si>
  <si>
    <t>24,570</t>
  </si>
  <si>
    <t>เงินค่าตอบแทนเลขานุการ/ที่ปรึกษานายกเทศมนตรี นายกองค์การบริหารส่วนตำบล</t>
  </si>
  <si>
    <t>43,200</t>
  </si>
  <si>
    <t>79,200</t>
  </si>
  <si>
    <t>86,400</t>
  </si>
  <si>
    <t>เงินค่าตอบแทนสมาชิกสภาองค์กรปกครองส่วนท้องถิ่น</t>
  </si>
  <si>
    <t>1,831,440</t>
  </si>
  <si>
    <t>2,838,000</t>
  </si>
  <si>
    <t>3,132,400</t>
  </si>
  <si>
    <t>1.6</t>
  </si>
  <si>
    <t>3,182,400</t>
  </si>
  <si>
    <t>รวมเงินเดือน (ฝ่ายการเมือง)</t>
  </si>
  <si>
    <t>2,220,150</t>
  </si>
  <si>
    <t>3,465,660</t>
  </si>
  <si>
    <t>3,817,120</t>
  </si>
  <si>
    <t>3,867,120</t>
  </si>
  <si>
    <t>เงินเดือน (ฝ่ายประจำ)</t>
  </si>
  <si>
    <t>เงินเดือนพนักงาน</t>
  </si>
  <si>
    <t>1,343,669</t>
  </si>
  <si>
    <t>2,210,050</t>
  </si>
  <si>
    <t>3,125,040</t>
  </si>
  <si>
    <t>15.47</t>
  </si>
  <si>
    <t>3,608,340</t>
  </si>
  <si>
    <t>เงินประจำตำแหน่ง</t>
  </si>
  <si>
    <t>80,000</t>
  </si>
  <si>
    <t>187,000</t>
  </si>
  <si>
    <t>204,000</t>
  </si>
  <si>
    <t>ค่าตอบแทนพนักงานจ้าง</t>
  </si>
  <si>
    <t>619,920</t>
  </si>
  <si>
    <t>893,310</t>
  </si>
  <si>
    <t>1,141,320</t>
  </si>
  <si>
    <t>1.82</t>
  </si>
  <si>
    <t>1,162,080</t>
  </si>
  <si>
    <t>เงินเพิ่มต่าง ๆของพนักงานจ้าง</t>
  </si>
  <si>
    <t>99,120</t>
  </si>
  <si>
    <t>111,265</t>
  </si>
  <si>
    <t>133,380</t>
  </si>
  <si>
    <t>-21.73</t>
  </si>
  <si>
    <t>104,400</t>
  </si>
  <si>
    <t>เงินอื่นๆ</t>
  </si>
  <si>
    <t>46,200</t>
  </si>
  <si>
    <t>77,000</t>
  </si>
  <si>
    <t>84,000</t>
  </si>
  <si>
    <t>รวมเงินเดือน (ฝ่ายประจำ)</t>
  </si>
  <si>
    <t>2,188,909</t>
  </si>
  <si>
    <t>3,478,625</t>
  </si>
  <si>
    <t>4,687,740</t>
  </si>
  <si>
    <t>5,162,820</t>
  </si>
  <si>
    <t>รวมงบบุคลากร</t>
  </si>
  <si>
    <t>4,409,059</t>
  </si>
  <si>
    <t>6,944,285</t>
  </si>
  <si>
    <t>8,504,860</t>
  </si>
  <si>
    <t>9,029,940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</si>
  <si>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</si>
  <si>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</si>
  <si>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</si>
  <si>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50,000</t>
  </si>
  <si>
    <t>-60</t>
  </si>
  <si>
    <t>20,000</t>
  </si>
  <si>
    <t>ค่าตอบแทนการปฏิบัติงานนอกเวลาราชการ</t>
  </si>
  <si>
    <t>9,240</t>
  </si>
  <si>
    <t>25,000</t>
  </si>
  <si>
    <t>ค่าเช่าบ้าน</t>
  </si>
  <si>
    <t>140,800</t>
  </si>
  <si>
    <t>228,000</t>
  </si>
  <si>
    <t>288,000</t>
  </si>
  <si>
    <t>-14.58</t>
  </si>
  <si>
    <t>246,000</t>
  </si>
  <si>
    <t>เงินช่วยเหลือการศึกษาบุตร</t>
  </si>
  <si>
    <t>32,180</t>
  </si>
  <si>
    <t>21,866</t>
  </si>
  <si>
    <t>64,000</t>
  </si>
  <si>
    <t>-12.19</t>
  </si>
  <si>
    <t>56,200</t>
  </si>
  <si>
    <t>รวมค่าตอบแทน</t>
  </si>
  <si>
    <t>182,220</t>
  </si>
  <si>
    <t>259,106</t>
  </si>
  <si>
    <t>427,000</t>
  </si>
  <si>
    <t>347,200</t>
  </si>
  <si>
    <t>ค่าใช้สอย</t>
  </si>
  <si>
    <t>รายจ่ายเพื่อให้ได้มาซึ่งบริการ</t>
  </si>
  <si>
    <t>245,892.87</t>
  </si>
  <si>
    <t>495,900</t>
  </si>
  <si>
    <t>674,000</t>
  </si>
  <si>
    <t>-100</t>
  </si>
  <si>
    <t>100</t>
  </si>
  <si>
    <t>376,000</t>
  </si>
  <si>
    <t>รายจ่ายเกี่ยวกับการรับรองและพิธีการ</t>
  </si>
  <si>
    <t>22,480</t>
  </si>
  <si>
    <t>18,550</t>
  </si>
  <si>
    <t>40,000</t>
  </si>
  <si>
    <t>-25</t>
  </si>
  <si>
    <t>30,000</t>
  </si>
  <si>
    <t>รายจ่ายเกี่ยวเนื่องกับการปฏิบัติราชการที่ไม่เข้าลักษณะรายจ่ายหมวดอื่นๆ</t>
  </si>
  <si>
    <t xml:space="preserve"> ค่าจัดทำป้ายประชาสัมพันธ์ 
</t>
  </si>
  <si>
    <t>31,250</t>
  </si>
  <si>
    <t xml:space="preserve"> ค่าใช้จ่ายตามโครงการจัดทำข้อมูลสารสนเทศ 
</t>
  </si>
  <si>
    <t>4,922</t>
  </si>
  <si>
    <t xml:space="preserve"> ค่าใช้จ่ายตามโครงการฝึกอบรมสัมมนาและศึกษาดู 
</t>
  </si>
  <si>
    <t>118,100</t>
  </si>
  <si>
    <t>150,000</t>
  </si>
  <si>
    <t xml:space="preserve"> ค่าใช้จ่ายตามโครงการเพิ่มศักยภาพบุคลากร 
</t>
  </si>
  <si>
    <t>19,675</t>
  </si>
  <si>
    <t xml:space="preserve"> ค่าใช้จ่ายในการจัดทำประกันภัยรถยนต์ 
</t>
  </si>
  <si>
    <t>3,762.12</t>
  </si>
  <si>
    <t>ค่าจัดทำป้ายประชาสัมพันธ์</t>
  </si>
  <si>
    <t>30,143</t>
  </si>
  <si>
    <t>-20</t>
  </si>
  <si>
    <t>ค่าชดใช้ความเสียหายหรือสินไหมทดเเทน</t>
  </si>
  <si>
    <t>10,000</t>
  </si>
  <si>
    <t>ค่าใช้จ่ายโครงการจัดทำสื่อโฆษณาประชาสัมพันธ์</t>
  </si>
  <si>
    <t>ค่าใช้จ่ายโครงการดำเนิการจัดการเลือกตั้งนายกและส.อบต.</t>
  </si>
  <si>
    <t>208,490</t>
  </si>
  <si>
    <t>67.87</t>
  </si>
  <si>
    <t>350,000</t>
  </si>
  <si>
    <t>ค่าใช้จ่ายโครงการเพิ่มศักยภาพบุคลากรท้องถิ่น</t>
  </si>
  <si>
    <t>ค่าใช้จ่ายในการจัดทำประกันภัยรถยนต์</t>
  </si>
  <si>
    <t>ค่าใช้จ่ายในการจัดทำระบบข้อมูลสารสนเทศ</t>
  </si>
  <si>
    <t>6,000</t>
  </si>
  <si>
    <t>ค่าเดินทางไปราชการ</t>
  </si>
  <si>
    <t>130,198</t>
  </si>
  <si>
    <t>212,570</t>
  </si>
  <si>
    <t>230,000</t>
  </si>
  <si>
    <t>-78.26</t>
  </si>
  <si>
    <t>โครงการฝึกอบรมสัมมนาและศึกษาดูงานของผู้บริหาร  สมาชิกอบต. และพนักงาน เพื่อเพิ่มศักยภาพในการบริหารงาน</t>
  </si>
  <si>
    <t>138,600</t>
  </si>
  <si>
    <t>รวมค่าใช้สอย</t>
  </si>
  <si>
    <t>567,313.87</t>
  </si>
  <si>
    <t>904,729.12</t>
  </si>
  <si>
    <t>1,428,490</t>
  </si>
  <si>
    <t>872,000</t>
  </si>
  <si>
    <t>ค่าวัสดุ</t>
  </si>
  <si>
    <t>วัสดุสำนักงาน</t>
  </si>
  <si>
    <t>21,954</t>
  </si>
  <si>
    <t>22,461</t>
  </si>
  <si>
    <t>120,000</t>
  </si>
  <si>
    <t>-16.67</t>
  </si>
  <si>
    <t>100,000</t>
  </si>
  <si>
    <t>วัสดุไฟฟ้าและวิทยุ</t>
  </si>
  <si>
    <t>5,000</t>
  </si>
  <si>
    <t>วัสดุงานบ้านงานครัว</t>
  </si>
  <si>
    <t>3,844</t>
  </si>
  <si>
    <t>7,210</t>
  </si>
  <si>
    <t>60,000</t>
  </si>
  <si>
    <t>-33.33</t>
  </si>
  <si>
    <t>วัสดุยานพาหนะและขนส่ง</t>
  </si>
  <si>
    <t>วัสดุเชื้อเพลิงและหล่อลื่น</t>
  </si>
  <si>
    <t>136,500</t>
  </si>
  <si>
    <t>144,600</t>
  </si>
  <si>
    <t>206,000</t>
  </si>
  <si>
    <t>วัสดุคอมพิวเตอร์</t>
  </si>
  <si>
    <t>28,230</t>
  </si>
  <si>
    <t>17,200</t>
  </si>
  <si>
    <t>รวมค่าวัสดุ</t>
  </si>
  <si>
    <t>190,528</t>
  </si>
  <si>
    <t>191,471</t>
  </si>
  <si>
    <t>481,000</t>
  </si>
  <si>
    <t>421,000</t>
  </si>
  <si>
    <t>รวมงบดำเนินงาน</t>
  </si>
  <si>
    <t>940,061.87</t>
  </si>
  <si>
    <t>1,355,306.12</t>
  </si>
  <si>
    <t>2,336,490</t>
  </si>
  <si>
    <t>1,640,200</t>
  </si>
  <si>
    <t>งบลงทุน</t>
  </si>
  <si>
    <t>ค่าครุภัณฑ์</t>
  </si>
  <si>
    <t>ครุภัณฑ์สำนักงาน</t>
  </si>
  <si>
    <t>ค่าจัดซื้อเก้าอี้ทำงานสำหรับผู้บริหาร  จำนวน  1  ตัว เป็นเงิน  6,900  บาท</t>
  </si>
  <si>
    <t>6,900</t>
  </si>
  <si>
    <t>ค่าจัดซื้อเก้าอี้ทำงานสำหรับผู้บริหาร  จำนวน  2  ตัว เป็นเงิน  7,800  บาท</t>
  </si>
  <si>
    <t>7,800</t>
  </si>
  <si>
    <t>โครงการจัดซื้อเครื่องสแกนลายนิ้วมือ  ชนิดบันทึกเวลา เข้า – ออกงาน   เป็นเงิน  9,700  บาท</t>
  </si>
  <si>
    <t>9,700</t>
  </si>
  <si>
    <t>ครุภัณฑ์โฆษณาและเผยแพร่</t>
  </si>
  <si>
    <t>ค่าจัดซื้อเครื่องมัลติมิเดียร์โปรเจคเตอร์ ระดับ SVGA  เป็นเงิน  13,300  บาท</t>
  </si>
  <si>
    <t>13,300</t>
  </si>
  <si>
    <t>ครุภัณฑ์งานบ้านงานครัว</t>
  </si>
  <si>
    <t>เครื่่องตัดหญ้าแบบข้อแข็ง</t>
  </si>
  <si>
    <t>9,000</t>
  </si>
  <si>
    <t>เครื่องตัดหญ้าแบบข้ออ่อน</t>
  </si>
  <si>
    <t>11,000</t>
  </si>
  <si>
    <t>เครื่องตัดหญ้าแบบเข็น</t>
  </si>
  <si>
    <t>13,000</t>
  </si>
  <si>
    <t>ครุภัณฑ์คอมพิวเตอร์</t>
  </si>
  <si>
    <t xml:space="preserve">โครงการจัดซื้อเครื่องคอมพิวเตอร์โน๊ตบุ๊ก  สำหรับงานประมวลผล  จำนวน  1  เครื่อง  เป็นเงิน  21,000  บาท
</t>
  </si>
  <si>
    <t>21,000</t>
  </si>
  <si>
    <t xml:space="preserve">โครงการจัดซื้อเครื่องคอมพิวเตอร์แบบตั้งโต๊ะสำหรับงานประมวลผล จำนวน 1  เครื่อง  เป็นเงิน  22,000  บาท
</t>
  </si>
  <si>
    <t>22,000</t>
  </si>
  <si>
    <t xml:space="preserve">โครงการจัดซื้อเครื่องพิมพ์ชนิดเลเซอร์ หรือ ชนิด LED ขาวดำ (18 หน้า/นาที) 
จำนวน  1  เครื่อง  เป็นเงิน  3,300  บาท
</t>
  </si>
  <si>
    <t>3,300</t>
  </si>
  <si>
    <t>รวมค่าครุภัณฑ์</t>
  </si>
  <si>
    <t>33,000</t>
  </si>
  <si>
    <t>รวมงบลงทุน</t>
  </si>
  <si>
    <t>งบรายจ่ายอื่น</t>
  </si>
  <si>
    <t>รายจ่ายอื่น</t>
  </si>
  <si>
    <t>ค่าจ้างสำรวจประเมินความพึงพอใจของประชาชนในการให้บริการสาธารณะ</t>
  </si>
  <si>
    <t>รวมรายจ่ายอื่น</t>
  </si>
  <si>
    <t>รวมงบรายจ่ายอื่น</t>
  </si>
  <si>
    <t>งบเงินอุดหนุน</t>
  </si>
  <si>
    <t>เงินอุดหนุน</t>
  </si>
  <si>
    <t>เงินอุดหนุนส่วนราชการ</t>
  </si>
  <si>
    <t>อุดหนุน อบต.วารีสวัสดิ์ โครงการอำนวยการศูนย์ปฏิบัติการร่วมในการช่วยเหลือประชาชนขององค์กรปกครองส่วนท้องถิ่น อ.พนมไพร จ.ร้อยเอ็ด</t>
  </si>
  <si>
    <t>รวมเงินอุดหนุน</t>
  </si>
  <si>
    <t>รวมงบเงินอุดหนุน</t>
  </si>
  <si>
    <t>รวมงานบริหารทั่วไป</t>
  </si>
  <si>
    <t>5,349,120.87</t>
  </si>
  <si>
    <t>8,332,591.12</t>
  </si>
  <si>
    <t>10,945,350</t>
  </si>
  <si>
    <t>10,703,140</t>
  </si>
  <si>
    <t>งานบริหารงานคลัง</t>
  </si>
  <si>
    <t>282,998</t>
  </si>
  <si>
    <t>454,170</t>
  </si>
  <si>
    <t>947,040</t>
  </si>
  <si>
    <t>25.95</t>
  </si>
  <si>
    <t>1,192,820</t>
  </si>
  <si>
    <t>38,500</t>
  </si>
  <si>
    <t>42,000</t>
  </si>
  <si>
    <t>196,680</t>
  </si>
  <si>
    <t>376,970</t>
  </si>
  <si>
    <t>411,240</t>
  </si>
  <si>
    <t>10.47</t>
  </si>
  <si>
    <t>454,300</t>
  </si>
  <si>
    <t>41,125</t>
  </si>
  <si>
    <t>59,565</t>
  </si>
  <si>
    <t>65,000</t>
  </si>
  <si>
    <t>1.31</t>
  </si>
  <si>
    <t>65,850</t>
  </si>
  <si>
    <t>541,803</t>
  </si>
  <si>
    <t>929,205</t>
  </si>
  <si>
    <t>1,465,280</t>
  </si>
  <si>
    <t>1,754,970</t>
  </si>
  <si>
    <t>210,000</t>
  </si>
  <si>
    <t>-65.71</t>
  </si>
  <si>
    <t>72,000</t>
  </si>
  <si>
    <t>24,000</t>
  </si>
  <si>
    <t>36,000</t>
  </si>
  <si>
    <t>16.67</t>
  </si>
  <si>
    <t>4,890</t>
  </si>
  <si>
    <t>11,200</t>
  </si>
  <si>
    <t>15,000</t>
  </si>
  <si>
    <t>28,890</t>
  </si>
  <si>
    <t>47,200</t>
  </si>
  <si>
    <t>266,000</t>
  </si>
  <si>
    <t>129,000</t>
  </si>
  <si>
    <t>82,234.78</t>
  </si>
  <si>
    <t>103,454.25</t>
  </si>
  <si>
    <t>254,000</t>
  </si>
  <si>
    <t>70,000</t>
  </si>
  <si>
    <t>3,600</t>
  </si>
  <si>
    <t>47,220</t>
  </si>
  <si>
    <t>90,000</t>
  </si>
  <si>
    <t>-88.89</t>
  </si>
  <si>
    <t>15,544</t>
  </si>
  <si>
    <t>ค่าป้ายประชาสัมพันธ์</t>
  </si>
  <si>
    <t>โครงการสำรวจยื่นแบบแสดงรายการเสียภาษีบำรุงท้องที่(ภ.บ.ท.5) พร้อมภาษีโรงเรือนและที่ดิน,ภาษีป้าย ประจำปี พ.ศ.2561-2564 ขององค์การบริหารส่วนตำบลแสนสุข</t>
  </si>
  <si>
    <t>ค่าบำรุงรักษาและซ่อมแซม</t>
  </si>
  <si>
    <t>9,186.4</t>
  </si>
  <si>
    <t>72,080.76</t>
  </si>
  <si>
    <t>130,000</t>
  </si>
  <si>
    <t>15.38</t>
  </si>
  <si>
    <t>110,565.18</t>
  </si>
  <si>
    <t>226,355.01</t>
  </si>
  <si>
    <t>494,000</t>
  </si>
  <si>
    <t>240,000</t>
  </si>
  <si>
    <t>2,460</t>
  </si>
  <si>
    <t>31,524.1</t>
  </si>
  <si>
    <t>-50</t>
  </si>
  <si>
    <t>13,640</t>
  </si>
  <si>
    <t>-37.5</t>
  </si>
  <si>
    <t>45,164.1</t>
  </si>
  <si>
    <t>180,000</t>
  </si>
  <si>
    <t>ค่าสาธารณูปโภค</t>
  </si>
  <si>
    <t>ค่าไฟฟ้า</t>
  </si>
  <si>
    <t>56,472.43</t>
  </si>
  <si>
    <t>107,226.48</t>
  </si>
  <si>
    <t>ค่าน้ำประปา ค่าน้ำบาดาล</t>
  </si>
  <si>
    <t>15,139.38</t>
  </si>
  <si>
    <t>26,996.75</t>
  </si>
  <si>
    <t>ค่าบริการไปรษณีย์</t>
  </si>
  <si>
    <t>2,103</t>
  </si>
  <si>
    <t>2,840</t>
  </si>
  <si>
    <t>ค่าบริการสื่อสารและโทรคมนาคม</t>
  </si>
  <si>
    <t>59,450.27</t>
  </si>
  <si>
    <t>90,730.65</t>
  </si>
  <si>
    <t>รวมค่าสาธารณูปโภค</t>
  </si>
  <si>
    <t>133,165.08</t>
  </si>
  <si>
    <t>227,793.88</t>
  </si>
  <si>
    <t>395,000</t>
  </si>
  <si>
    <t>330,000</t>
  </si>
  <si>
    <t>275,080.26</t>
  </si>
  <si>
    <t>546,512.99</t>
  </si>
  <si>
    <t>1,335,000</t>
  </si>
  <si>
    <t>799,000</t>
  </si>
  <si>
    <t>ชั้นเก็บแฟ้มเอกสาร ขนาดกว้าง 0.80 เมตร ยาว 2.00 เมตร สูง 2.10 เมตร จำนวน 6 ชั้น</t>
  </si>
  <si>
    <t>69,948.37</t>
  </si>
  <si>
    <t>ชั้นวางเครื่องขยายเสียงและเครื่องโปรเจคเตอร์  ขนาดกว้าง 0.60 ยาว 0.80 เมตร สูง 1.65 เมตร และชั้นวางเครื่องโปรเจคเตอร์ ขนาดกว้าง 0.40 เมตร ยาว 0.40 เมตร สูง 0.70 เมตร</t>
  </si>
  <si>
    <t>5,100</t>
  </si>
  <si>
    <t>ชั้นวางถังน้ำดื่มและถังใส่นม  ขนาดกว้าง 0.45 เมตร ยาว 0.45 เมตร สูง 0.60 เมตร จำนวน  6  ชั้น และชั้นวางถังใส่นม  ขนาดกว้าง 0.50 เมตร ยาว 0.60 เมตร สูง 0.80 เมตร จำนวน 4 ชั้น</t>
  </si>
  <si>
    <t>7,400</t>
  </si>
  <si>
    <t>82,448.37</t>
  </si>
  <si>
    <t>รวมงานบริหารงานคลัง</t>
  </si>
  <si>
    <t>899,331.63</t>
  </si>
  <si>
    <t>1,490,717.99</t>
  </si>
  <si>
    <t>2,815,280</t>
  </si>
  <si>
    <t>2,553,970</t>
  </si>
  <si>
    <t>รวมแผนงานบริหารงานทั่วไป</t>
  </si>
  <si>
    <t>6,248,452.5</t>
  </si>
  <si>
    <t>9,823,309.11</t>
  </si>
  <si>
    <t>13,760,630</t>
  </si>
  <si>
    <t>13,257,110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</si>
  <si>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</si>
  <si>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</si>
  <si>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8.33</t>
  </si>
  <si>
    <t>43,000</t>
  </si>
  <si>
    <t>222,000</t>
  </si>
  <si>
    <t>300,000</t>
  </si>
  <si>
    <t>287,000</t>
  </si>
  <si>
    <t>รวมงานบริหารทั่วไปเกี่ยวกับการรักษาความสงบภายใน</t>
  </si>
  <si>
    <t>งานป้องกันภัยฝ่ายพลเรือนและระงับอัคคีภัย</t>
  </si>
  <si>
    <t>16,000</t>
  </si>
  <si>
    <t>96,000</t>
  </si>
  <si>
    <t>โครงการกิจกรรมเกี่ยวกับการดำเนินงาน อปพร.</t>
  </si>
  <si>
    <t>โครงการอบรมทบทวนแผนปฏิบัติการป้องกันและ</t>
  </si>
  <si>
    <t>126,000</t>
  </si>
  <si>
    <t>รวมงานป้องกันภัยฝ่ายพลเรือนและระงับอัคคีภัย</t>
  </si>
  <si>
    <t>รวมแผนงานการรักษาความสงบภายใน</t>
  </si>
  <si>
    <t>59,000</t>
  </si>
  <si>
    <t>306,000</t>
  </si>
  <si>
    <t>426,000</t>
  </si>
  <si>
    <t>413,000</t>
  </si>
  <si>
    <t>แผนงานการศึกษา</t>
  </si>
  <si>
    <t>งานบริหารทั่วไปเกี่ยวกับการศึกษา</t>
  </si>
  <si>
    <t>313,453</t>
  </si>
  <si>
    <t>293,660</t>
  </si>
  <si>
    <t>688,040</t>
  </si>
  <si>
    <t>4.47</t>
  </si>
  <si>
    <t>718,800</t>
  </si>
  <si>
    <t>24,500</t>
  </si>
  <si>
    <t>188,000</t>
  </si>
  <si>
    <t>108,570</t>
  </si>
  <si>
    <t>217,640</t>
  </si>
  <si>
    <t>-38.41</t>
  </si>
  <si>
    <t>134,040</t>
  </si>
  <si>
    <t>48,000</t>
  </si>
  <si>
    <t>52,000</t>
  </si>
  <si>
    <t>-53.85</t>
  </si>
  <si>
    <t>573,953</t>
  </si>
  <si>
    <t>462,730</t>
  </si>
  <si>
    <t>999,680</t>
  </si>
  <si>
    <t>918,840</t>
  </si>
  <si>
    <t>75</t>
  </si>
  <si>
    <t>1,600</t>
  </si>
  <si>
    <t>6,550</t>
  </si>
  <si>
    <t>91,610</t>
  </si>
  <si>
    <t>4.37</t>
  </si>
  <si>
    <t>95,610</t>
  </si>
  <si>
    <t>115,610</t>
  </si>
  <si>
    <t>137,610</t>
  </si>
  <si>
    <t>20,300</t>
  </si>
  <si>
    <t>53,300</t>
  </si>
  <si>
    <t>24,750</t>
  </si>
  <si>
    <t>6,847</t>
  </si>
  <si>
    <t>15,386</t>
  </si>
  <si>
    <t>17,000</t>
  </si>
  <si>
    <t>17.65</t>
  </si>
  <si>
    <t>15,212</t>
  </si>
  <si>
    <t>40,613</t>
  </si>
  <si>
    <t>-75</t>
  </si>
  <si>
    <t>52,359</t>
  </si>
  <si>
    <t>134,049</t>
  </si>
  <si>
    <t>107,000</t>
  </si>
  <si>
    <t>13,921.6</t>
  </si>
  <si>
    <t>12,939</t>
  </si>
  <si>
    <t>500</t>
  </si>
  <si>
    <t>13,439</t>
  </si>
  <si>
    <t>67,880.6</t>
  </si>
  <si>
    <t>154,038</t>
  </si>
  <si>
    <t>282,610</t>
  </si>
  <si>
    <t>237,610</t>
  </si>
  <si>
    <t>โครงการจัดซ์้อตู้เหล็กเก็บเอกสาร  จำนวน  4  เครื่องๆละ  5,500  บาท เป็นเงิน  22,000  บาท</t>
  </si>
  <si>
    <t xml:space="preserve">โครงการจัดซื้อเครื่องคอมพิวเตอร์โน๊ตบุ๊ก  สำหรับงานประมวลผล  
จำนวน  1  เครื่อง    เป็นเงิน  21,000  บาท
</t>
  </si>
  <si>
    <t>รวมงานบริหารทั่วไปเกี่ยวกับการศึกษา</t>
  </si>
  <si>
    <t>641,833.6</t>
  </si>
  <si>
    <t>616,768</t>
  </si>
  <si>
    <t>1,325,290</t>
  </si>
  <si>
    <t>1,156,450</t>
  </si>
  <si>
    <t>งานระดับก่อนวัยเรียนและประถมศึกษา</t>
  </si>
  <si>
    <t>783,840</t>
  </si>
  <si>
    <t>9.47</t>
  </si>
  <si>
    <t>858,040</t>
  </si>
  <si>
    <t>เงินวิทยฐานะ</t>
  </si>
  <si>
    <t>517,110</t>
  </si>
  <si>
    <t>721,750</t>
  </si>
  <si>
    <t>15.67</t>
  </si>
  <si>
    <t>834,860</t>
  </si>
  <si>
    <t>88,000</t>
  </si>
  <si>
    <t>52.6</t>
  </si>
  <si>
    <t>146,500</t>
  </si>
  <si>
    <t>เงินเดือนพนักงานถ่ายโอน</t>
  </si>
  <si>
    <t>667,784</t>
  </si>
  <si>
    <t>1,272,894</t>
  </si>
  <si>
    <t>1,601,590</t>
  </si>
  <si>
    <t>1,881,400</t>
  </si>
  <si>
    <t>18,400</t>
  </si>
  <si>
    <t>198,118</t>
  </si>
  <si>
    <t>204,975</t>
  </si>
  <si>
    <t>540,000</t>
  </si>
  <si>
    <t>โครงการสนับสนุนค่าใช้จ่ายการบริหารสถานศึกษา</t>
  </si>
  <si>
    <t>742,600</t>
  </si>
  <si>
    <t>778,600</t>
  </si>
  <si>
    <t>8.76</t>
  </si>
  <si>
    <t>846,780</t>
  </si>
  <si>
    <t>โครงการสนับสนุนค่าใช้จ่ายในการบริหารสถานศึกษา</t>
  </si>
  <si>
    <t>497,280</t>
  </si>
  <si>
    <t>695,398</t>
  </si>
  <si>
    <t>947,575</t>
  </si>
  <si>
    <t>1,318,600</t>
  </si>
  <si>
    <t>1,386,780</t>
  </si>
  <si>
    <t>ค่าอาหารเสริม (นม)</t>
  </si>
  <si>
    <t>169,404.66</t>
  </si>
  <si>
    <t>888,753.58</t>
  </si>
  <si>
    <t>1,228,290</t>
  </si>
  <si>
    <t>-0.78</t>
  </si>
  <si>
    <t>1,218,710</t>
  </si>
  <si>
    <t>1,268,290</t>
  </si>
  <si>
    <t>1,258,710</t>
  </si>
  <si>
    <t>22,919.18</t>
  </si>
  <si>
    <t>25,660.86</t>
  </si>
  <si>
    <t>-10</t>
  </si>
  <si>
    <t>2,808</t>
  </si>
  <si>
    <t>30</t>
  </si>
  <si>
    <t>-66.67</t>
  </si>
  <si>
    <t>-44.44</t>
  </si>
  <si>
    <t>25,727.18</t>
  </si>
  <si>
    <t>25,690.86</t>
  </si>
  <si>
    <t>146,000</t>
  </si>
  <si>
    <t>102,000</t>
  </si>
  <si>
    <t>890,529.84</t>
  </si>
  <si>
    <t>1,880,419.44</t>
  </si>
  <si>
    <t>2,732,890</t>
  </si>
  <si>
    <t>2,747,490</t>
  </si>
  <si>
    <t>ครุภัณฑ์ไฟฟ้าและวิทยุ</t>
  </si>
  <si>
    <t>โครงการจัดซื้อเครื่องตัดกระแสไฟฟ้าอัตโนมัติ (เซฟ-ที-คัท) สำหรับศูนย์พัฒนาเด็กเลิ็ก 2 แห่ง จำนวนเงิน 15,800 บาท</t>
  </si>
  <si>
    <t>15,800</t>
  </si>
  <si>
    <t>28,800</t>
  </si>
  <si>
    <t>ค่าที่ดินและสิ่งก่อสร้าง</t>
  </si>
  <si>
    <t>ค่าก่อสร้างสิ่งสาธารณูปโภค</t>
  </si>
  <si>
    <t>โครงการก่อสร้างทางเดินเชื่อมศูนย์พัฒนาเด็กเล็กบ้านท่าลาด</t>
  </si>
  <si>
    <t>โครงการก่อสร้างทางเดินเชื่อมศูนย์พัฒนาเด็กเล็กบ้านโพธิ์น้อย</t>
  </si>
  <si>
    <t>รวมค่าที่ดินและสิ่งก่อสร้าง</t>
  </si>
  <si>
    <t>1,666,000</t>
  </si>
  <si>
    <t>1,076,000</t>
  </si>
  <si>
    <t>2,088,000</t>
  </si>
  <si>
    <t>อุดหนุนโรงเรียน โครงการอาหารกลางวันนักเรียน</t>
  </si>
  <si>
    <t>2,076,000</t>
  </si>
  <si>
    <t>รวมงานระดับก่อนวัยเรียนและประถมศึกษา</t>
  </si>
  <si>
    <t>2,556,529.84</t>
  </si>
  <si>
    <t>4,258,113.44</t>
  </si>
  <si>
    <t>6,422,480</t>
  </si>
  <si>
    <t>6,754,890</t>
  </si>
  <si>
    <t>งานศึกษาไม่กำหนดระดับ</t>
  </si>
  <si>
    <t>วัสดุการศึกษา</t>
  </si>
  <si>
    <t>2,360</t>
  </si>
  <si>
    <t>7,320</t>
  </si>
  <si>
    <t>รวมงานศึกษาไม่กำหนดระดับ</t>
  </si>
  <si>
    <t>รวมแผนงานการศึกษา</t>
  </si>
  <si>
    <t>3,200,723.44</t>
  </si>
  <si>
    <t>4,882,201.44</t>
  </si>
  <si>
    <t>7,757,770</t>
  </si>
  <si>
    <t>7,921,340</t>
  </si>
  <si>
    <t>แผนงานสาธารณสุข</t>
  </si>
  <si>
    <t>งานบริการสาธารณสุขและงานสาธารณสุขอื่น</t>
  </si>
  <si>
    <t>255,600</t>
  </si>
  <si>
    <t>363,800</t>
  </si>
  <si>
    <t>438,000</t>
  </si>
  <si>
    <t>483,120</t>
  </si>
  <si>
    <t xml:space="preserve"> โครงการป้องกันควบคุมโรคระบาดในชุมชน 
</t>
  </si>
  <si>
    <t>โครงการควบคุมโรคไข้เลือดออก</t>
  </si>
  <si>
    <t>139,935</t>
  </si>
  <si>
    <t>129,460</t>
  </si>
  <si>
    <t>โครงการดำเนินงานกิจกรรมป้องกันและแก้ไขปัญหายาเสพติด</t>
  </si>
  <si>
    <t>66,000</t>
  </si>
  <si>
    <t>โครงการป้องกันและควบคุมโรคไข้เลือดออกในชุมชน</t>
  </si>
  <si>
    <t>280,000</t>
  </si>
  <si>
    <t>2.86</t>
  </si>
  <si>
    <t>โครงการอบรมเพิ่มศักยภาพผู้ปฏิบัติงานระบบบริการ</t>
  </si>
  <si>
    <t>395,535</t>
  </si>
  <si>
    <t>493,260</t>
  </si>
  <si>
    <t>814,000</t>
  </si>
  <si>
    <t>857,120</t>
  </si>
  <si>
    <t>วัสดุวิทยาศาสตร์หรือการแพทย์</t>
  </si>
  <si>
    <t>819,000</t>
  </si>
  <si>
    <t>862,120</t>
  </si>
  <si>
    <t>เงินอุดหนุนเอกชน</t>
  </si>
  <si>
    <t>135,000</t>
  </si>
  <si>
    <t>360,000</t>
  </si>
  <si>
    <t>อุดหนุนโครงการ กิจกรรมตามแนวพระราชดำริ ด้านสาธารณสุข</t>
  </si>
  <si>
    <t>รวมงานบริการสาธารณสุขและงานสาธารณสุขอื่น</t>
  </si>
  <si>
    <t>530,535</t>
  </si>
  <si>
    <t>1,179,000</t>
  </si>
  <si>
    <t>1,222,120</t>
  </si>
  <si>
    <t>รวมแผนงานสาธารณสุข</t>
  </si>
  <si>
    <t>แผนงานสังคมสงเคราะห์</t>
  </si>
  <si>
    <t>งานบริหารทั่วไปเกี่ยวกับสังคมสงเคราะห์</t>
  </si>
  <si>
    <t>170,410</t>
  </si>
  <si>
    <t>271,790</t>
  </si>
  <si>
    <t>325,000</t>
  </si>
  <si>
    <t>7.69</t>
  </si>
  <si>
    <t>103,940</t>
  </si>
  <si>
    <t>228,470</t>
  </si>
  <si>
    <t>263,000</t>
  </si>
  <si>
    <t>2.66</t>
  </si>
  <si>
    <t>270,000</t>
  </si>
  <si>
    <t>43,065</t>
  </si>
  <si>
    <t>318,850</t>
  </si>
  <si>
    <t>581,825</t>
  </si>
  <si>
    <t>678,000</t>
  </si>
  <si>
    <t>710,000</t>
  </si>
  <si>
    <t>46,000</t>
  </si>
  <si>
    <t>-8.7</t>
  </si>
  <si>
    <t>8,400</t>
  </si>
  <si>
    <t>8,000</t>
  </si>
  <si>
    <t>675</t>
  </si>
  <si>
    <t>2,000</t>
  </si>
  <si>
    <t>7,338</t>
  </si>
  <si>
    <t>9,010</t>
  </si>
  <si>
    <t>15,738</t>
  </si>
  <si>
    <t>17,685</t>
  </si>
  <si>
    <t>2,822</t>
  </si>
  <si>
    <t>10,245</t>
  </si>
  <si>
    <t>33.33</t>
  </si>
  <si>
    <t>7,980</t>
  </si>
  <si>
    <t>5</t>
  </si>
  <si>
    <t>10,802</t>
  </si>
  <si>
    <t>35,000</t>
  </si>
  <si>
    <t>41,000</t>
  </si>
  <si>
    <t>35,540</t>
  </si>
  <si>
    <t>63,930</t>
  </si>
  <si>
    <t>133,000</t>
  </si>
  <si>
    <t>105,000</t>
  </si>
  <si>
    <t>รวมงานบริหารทั่วไปเกี่ยวกับสังคมสงเคราะห์</t>
  </si>
  <si>
    <t>354,390</t>
  </si>
  <si>
    <t>645,755</t>
  </si>
  <si>
    <t>811,000</t>
  </si>
  <si>
    <t>815,000</t>
  </si>
  <si>
    <t>รวมแผนงานสังคมสงเคราะห์</t>
  </si>
  <si>
    <t>แผนงานเคหะและชุมชน</t>
  </si>
  <si>
    <t>งานบริหารทั่วไปเกี่ยวกับเคหะและชุมชน</t>
  </si>
  <si>
    <t>321,478</t>
  </si>
  <si>
    <t>475,328.08</t>
  </si>
  <si>
    <t>611,280</t>
  </si>
  <si>
    <t>0.65</t>
  </si>
  <si>
    <t>615,280</t>
  </si>
  <si>
    <t>31,500</t>
  </si>
  <si>
    <t>306,250</t>
  </si>
  <si>
    <t>400,700</t>
  </si>
  <si>
    <t>572,800</t>
  </si>
  <si>
    <t>3.84</t>
  </si>
  <si>
    <t>594,800</t>
  </si>
  <si>
    <t>46,590</t>
  </si>
  <si>
    <t>59,160</t>
  </si>
  <si>
    <t>698,818</t>
  </si>
  <si>
    <t>966,688.08</t>
  </si>
  <si>
    <t>1,322,080</t>
  </si>
  <si>
    <t>1,348,080</t>
  </si>
  <si>
    <t>26,016</t>
  </si>
  <si>
    <t>57,000</t>
  </si>
  <si>
    <t>14,360</t>
  </si>
  <si>
    <t>14,720</t>
  </si>
  <si>
    <t>156,000</t>
  </si>
  <si>
    <t>154,000</t>
  </si>
  <si>
    <t>3,000</t>
  </si>
  <si>
    <t>ค่าชดใช้ความเสียหายหรือสินไหมทดแทน</t>
  </si>
  <si>
    <t>6,732</t>
  </si>
  <si>
    <t>3,400</t>
  </si>
  <si>
    <t>ค่าตรวจสอบคุณภาพน้ำ</t>
  </si>
  <si>
    <t>-30</t>
  </si>
  <si>
    <t>7,000</t>
  </si>
  <si>
    <t>19,600</t>
  </si>
  <si>
    <t>191,291</t>
  </si>
  <si>
    <t>95,500</t>
  </si>
  <si>
    <t>189.57</t>
  </si>
  <si>
    <t>276,540</t>
  </si>
  <si>
    <t>37,360</t>
  </si>
  <si>
    <t>212,743</t>
  </si>
  <si>
    <t>314,500</t>
  </si>
  <si>
    <t>467,540</t>
  </si>
  <si>
    <t>14,211</t>
  </si>
  <si>
    <t>6,991</t>
  </si>
  <si>
    <t>96,395</t>
  </si>
  <si>
    <t>36,525</t>
  </si>
  <si>
    <t>150</t>
  </si>
  <si>
    <t>วัสดุก่อสร้าง</t>
  </si>
  <si>
    <t>39,059</t>
  </si>
  <si>
    <t>51,205</t>
  </si>
  <si>
    <t>66.67</t>
  </si>
  <si>
    <t>31,100</t>
  </si>
  <si>
    <t>16,170</t>
  </si>
  <si>
    <t>9,040</t>
  </si>
  <si>
    <t>วัสดุอื่น</t>
  </si>
  <si>
    <t>68,045</t>
  </si>
  <si>
    <t>168,000</t>
  </si>
  <si>
    <t>-4.76</t>
  </si>
  <si>
    <t>160,000</t>
  </si>
  <si>
    <t>194,635</t>
  </si>
  <si>
    <t>202,906</t>
  </si>
  <si>
    <t>463,000</t>
  </si>
  <si>
    <t>555,000</t>
  </si>
  <si>
    <t>24,821.55</t>
  </si>
  <si>
    <t>-6.25</t>
  </si>
  <si>
    <t>75,000</t>
  </si>
  <si>
    <t>255,995</t>
  </si>
  <si>
    <t>466,486.55</t>
  </si>
  <si>
    <t>914,500</t>
  </si>
  <si>
    <t>1,169,540</t>
  </si>
  <si>
    <t>อาคารต่าง ๆ</t>
  </si>
  <si>
    <t xml:space="preserve"> โครงการก่อสร้างสถานีจ่ายน้ำ 
</t>
  </si>
  <si>
    <t>71,395</t>
  </si>
  <si>
    <t>ค่าจ้างออกแบบที่เกินศักยภาพของ อบต.</t>
  </si>
  <si>
    <t>ค่าก่อสร้างสิ่งสาธารณูปการ</t>
  </si>
  <si>
    <t>โครงการก่อสร้างป้ายประชาสัมพันธ์ ศพด.ท่าลาด</t>
  </si>
  <si>
    <t>โครงการก่อสร้างป้ายประชาสัมพันธ์ ศพด.โพธิ์น้อย</t>
  </si>
  <si>
    <t>โครงการปรับปรุงท่อระบายน้ำ  บ้านนาชม  หมู่  16</t>
  </si>
  <si>
    <t>95,687.06</t>
  </si>
  <si>
    <t>โครงการวางท่อระบายน้ำ คสล.  บ้านท่าลาด  หมู่  2</t>
  </si>
  <si>
    <t>147,000</t>
  </si>
  <si>
    <t>โครงการวางท่อระบายน้ำ คสล.  บ้านนาชม หมู่ 16</t>
  </si>
  <si>
    <t>92,000</t>
  </si>
  <si>
    <t>โครงการวางท่อระบายน้ำ คสล. บ้านดอนกลาง  หมู่  5</t>
  </si>
  <si>
    <t>137,000</t>
  </si>
  <si>
    <t>โครงการวางท่อระบายน้ำ คสล. บ้านท่าเจริญ หมู่ 17</t>
  </si>
  <si>
    <t>103,000</t>
  </si>
  <si>
    <t>โครงการวางท่อระบายน้ำ คสล. บ้านนาชม  หมู่ 11</t>
  </si>
  <si>
    <t>140,000</t>
  </si>
  <si>
    <t>โครงการวางท่อระบายน้ำ คสล. บ้านโพธิ์น้อย  หมู่ 12</t>
  </si>
  <si>
    <t>136,000</t>
  </si>
  <si>
    <t>167,082.06</t>
  </si>
  <si>
    <t>837,000</t>
  </si>
  <si>
    <t>5,696.67</t>
  </si>
  <si>
    <t>รวมงานบริหารทั่วไปเกี่ยวกับเคหะและชุมชน</t>
  </si>
  <si>
    <t>994,813</t>
  </si>
  <si>
    <t>1,605,953.36</t>
  </si>
  <si>
    <t>3,073,580</t>
  </si>
  <si>
    <t>2,517,620</t>
  </si>
  <si>
    <t>งานไฟฟ้าถนน</t>
  </si>
  <si>
    <t xml:space="preserve"> โครงการก่อสร้างถนน คสล. บ้านนาชม หมู่ที่ 16  
</t>
  </si>
  <si>
    <t>106,000</t>
  </si>
  <si>
    <t xml:space="preserve"> โครงการก่อสร้างถนน คสล. บ้านแสนสุข หมู่ที่ 14 
</t>
  </si>
  <si>
    <t>197,500</t>
  </si>
  <si>
    <t xml:space="preserve"> โครงการก่อสร้างถนน คสล.บ้านชีเฒ่า หมู่ที่ 15  
</t>
  </si>
  <si>
    <t>97,854.83</t>
  </si>
  <si>
    <t xml:space="preserve"> โครงการก่อสร้างถนน คสล.บ้านดอนแดง หมู่ที่ 1  
</t>
  </si>
  <si>
    <t>95,444</t>
  </si>
  <si>
    <t xml:space="preserve"> โครงการก่อสร้างถนน คสล.บ้านท่าลาด หมู่ที่ 2  
</t>
  </si>
  <si>
    <t>195,200</t>
  </si>
  <si>
    <t xml:space="preserve"> โครงการก่อสร้างถนน คสล.บ้านท่าวารี หมู่ที่ 10  
</t>
  </si>
  <si>
    <t>128,000</t>
  </si>
  <si>
    <t xml:space="preserve"> โครงการก่อสร้างถนน คสล.บ้านนาชม หมู่ที่ 11  
</t>
  </si>
  <si>
    <t>147,500</t>
  </si>
  <si>
    <t xml:space="preserve"> โครงการก่อสร้างถนน คสล.บ้านนาชม หมู่ที่ 16  
</t>
  </si>
  <si>
    <t>99,000</t>
  </si>
  <si>
    <t xml:space="preserve"> โครงการก่อสร้างถนน คสล.บ้านนาชม หมู่ที่ 4  
</t>
  </si>
  <si>
    <t xml:space="preserve"> โครงการก่อสร้างถนน คสล.บ้านโพธิ์น้อย หมู่ที่ 12  
</t>
  </si>
  <si>
    <t xml:space="preserve"> โครงการก่อสร้างถนนลูกรัง บ้านหงษ์ทอง หมู่ที่ 8  
</t>
  </si>
  <si>
    <t>93,103</t>
  </si>
  <si>
    <t xml:space="preserve"> โครงการก่อสร้างวางท่อระบายน้ำ คสล.บ้านดอนกลาง 
</t>
  </si>
  <si>
    <t>94,950</t>
  </si>
  <si>
    <t xml:space="preserve"> โครงการก่อสร้างวางท่อระบายน้ำ คสล.บ้านท่าเจริญ 
</t>
  </si>
  <si>
    <t>189,971</t>
  </si>
  <si>
    <t xml:space="preserve"> โครงการก่อสร้างวางท่อระบายน้ำ คสล.บ้านพธิ์น้อย 
</t>
  </si>
  <si>
    <t>93,545</t>
  </si>
  <si>
    <t xml:space="preserve"> โครงการก่อสร้างวางท่อระบายน้ำ คสล.บ้านหงษ์ทอง 
</t>
  </si>
  <si>
    <t>92,939</t>
  </si>
  <si>
    <t>ก่อสร้าง ถนน คสล.บ้านท่าเสียว หมู่ที่ 3</t>
  </si>
  <si>
    <t>98,600</t>
  </si>
  <si>
    <t>โครงก่อสร้าง ยกระดับถนนคันดิน บ้านโพธิ์น้อย  หมู่ 7</t>
  </si>
  <si>
    <t>โครงการก่อสร้าง ถนน คสล. บ้านท่าเสียว หมู่ 3</t>
  </si>
  <si>
    <t>-41.51</t>
  </si>
  <si>
    <t>62,000</t>
  </si>
  <si>
    <t>โครงการก่อสร้างถนน คสล บ้านหงษ์ทอง หมู่ 8</t>
  </si>
  <si>
    <t>โครงการก่อสร้างถนน คสล. บ้านชีเฒ่า หมู่ที่ 15 ผิวจราจรกว้าง 4 เมตร ระยะทาง 73 เมตร หนา 0.15 เมตร หรือมีพื้นที่ไม่น้อยกว่า 292 ตารางเมตร พร้อมลงลูกรังไหล่ทางสองข้างทาง ตามแบบ อบต.กำหนด จากบ้านนายชูชาติ พรมลี ไปทางบ้านนายสังวาลย์  รุ่นแจ้ง</t>
  </si>
  <si>
    <t>162,000</t>
  </si>
  <si>
    <t>โครงการก่อสร้างถนน คสล. บ้านท่าลาด  หมู่ที่  2</t>
  </si>
  <si>
    <t>86,000</t>
  </si>
  <si>
    <t>โครงการก่อสร้างถนน คสล. บ้านท่าวารี หมู่ที่ 10 ผิวจราจร 4 เมตร ระยะทาง 30 เมตร หนา 0.15 เมตร หรือมีพื้นที่ไม่น้อยกว่า 120 ตารางเมตร พร้อมลงลูกรังไหล่ทางสองข้าง ตามแบบ อบต.กำหนดจากบ้านนายสมัคร วรรณศักดิ์ ไปถึงถนน คสล.เดิม</t>
  </si>
  <si>
    <t>68,000</t>
  </si>
  <si>
    <t>โครงการก่อสร้างถนน คสล. บ้านแสนสุข หมู่ที่ 14 ผิวจราจรกว้าง 4 เมตร ระยะทาง 44 เมตร หนา 0.15 เมตร หรือมีพื้นที่ไม่น้อยกว่า 176 ตารางเมตร พร้อมลงลูกรังไหล่ทางทั้งสองข้างตามแบบ อบต.กำหนด จากบริเวณบ้านนายคูณ กองงาน</t>
  </si>
  <si>
    <t>104,000</t>
  </si>
  <si>
    <t>โครงการก่อสร้างถนน คสล.บ้านดอนแดง หมู่ 13</t>
  </si>
  <si>
    <t>โครงการก่อสร้างถนน คสล.บ้านดอนแดง หมู่ที่ 13</t>
  </si>
  <si>
    <t>122,000</t>
  </si>
  <si>
    <t>โครงการก่อสร้างถนน คสล.บ้านท่าวารี  หมู่ที่ 10 ผิวจราจร 4 เมตร ระยะทาง 31 เมตร หนา 0.15 เมตร หรือมีพื้นที่ไม่น้อยกว่า 124 ตารางเมตร พร้อมลงลูกรังไหล่ทางสองข้างทาง ตามแบบ อบต.กำหนด จากบ้านนายหวี สีไสคำไปถึงถนน คสล.เดิม</t>
  </si>
  <si>
    <t>โครงการก่อสร้างถนน คสล.บ้านท่าวารี หมู่ที่ 10</t>
  </si>
  <si>
    <t>99,500</t>
  </si>
  <si>
    <t>153,000</t>
  </si>
  <si>
    <t>-20.26</t>
  </si>
  <si>
    <t>โครงการก่อสร้างถนน คสล.บ้านนาชม  หมู่ 9</t>
  </si>
  <si>
    <t>โครงการก่อสร้างถนน คสล.บ้านนาชม หมู่ที่ 9 ขนาดผิวจราจรกว้าง 4 เมตร ระยะทาง 54 เมตร หนา 0.15 เมตร หรือมีพื้นที่ไม่น้อยกว่า 216 ตารางเมตรพร้อมลงลูกรังไหล่ทาง 2 ข้างทางตามแบบ อบต.กำหนด จากบ้านนายประสิทธิ กระเดา ไปทางบ้านนายหนูตาล สามารถ</t>
  </si>
  <si>
    <t>124,000</t>
  </si>
  <si>
    <t>โครงการก่อสร้่างถนน คสล.บ้านโพธิ์น้อย  หมู่ 18</t>
  </si>
  <si>
    <t>โครงการก่อสร้างถนน คสล.บ้านหงษ์ทอง หมู่ที่ 8</t>
  </si>
  <si>
    <t>โครงการก่อสร้างวางท่อระบายน้ำ คสล บ้านโพธิ์น้อย หมู่ที่ 18 ขนาดเส้นผ่าศูนย์กลาง 0.40 x  1.00 เมตร พร้อมบ่อพัก คสล. ขนาดกว้าง 0.80 เมตร ยาว 0.80 เมตร หนา 0.10 เมตร จำนวน 8 บ่อ ระยะทางรวม 109 เมตร ตามแบบ อบต.กำหนด จากบ้านนายบุญเพ็ง บุตรน้ำคำ ไปทางบ้านนางไหม มูลจันทร์</t>
  </si>
  <si>
    <t>105,600.46</t>
  </si>
  <si>
    <t>โครงการวางท่อระบายน้ำ คสล. บ้านโพธิ์น้อย หมู่ที่ 7  ขนาดเส้นผ่าศูยน์กลาง 0.30 x 1.00 เมตร พร้อมบ่อพัก คสล. ขนาดกว้าง 0.70 เมตร ยาว 0.70 เมตร หนา 0.10 เมตร จำนวน 10 บ่อ ระยะทาง รวม 111 เมตร ตามแบบ อบต.กำหนด จากบ้านนายวรรณชัย ยมภักดี ไปทางบ้านนางข้อ กุลชรัตน์</t>
  </si>
  <si>
    <t>93,000</t>
  </si>
  <si>
    <t>ค่าบำรุงรักษาและปรับปรุงที่ดินและสิ่งก่อสร้าง</t>
  </si>
  <si>
    <t xml:space="preserve"> โครงการซ่อมแซมถนนลูกรัง บ้านท่าเสียว หมู่ที่ 3 
</t>
  </si>
  <si>
    <t>95,306</t>
  </si>
  <si>
    <t>55,000</t>
  </si>
  <si>
    <t>โครงการซ่อแซมถนนลูกรัง บ้านนาชม หมู่ 9</t>
  </si>
  <si>
    <t>53,000</t>
  </si>
  <si>
    <t>โครงการซ่อมแซมถนน คสล. หมู่ 6,14</t>
  </si>
  <si>
    <t>290,000</t>
  </si>
  <si>
    <t>โครงการซ่อมแซมถนนลูกรัง บ้านดอนแดง หมู่ที่ 1</t>
  </si>
  <si>
    <t>121,000</t>
  </si>
  <si>
    <t>โครงการซ่อมแซมถนนลูกรัง บ้านนาชม หมู่ 4</t>
  </si>
  <si>
    <t>โครงการปรับปรุงซ่อมแซมถนนลูกรัง  บ้านหงษ์ทอง  หมู่ที่ 8 ถมดินกว้าง 4 เมตร ระยะทางยาวรวมสองเส้น 350 เมตร หนาเฉลี่ย 0.30 เมตร และลงหินลูงรัง กว้าง 4 เมตร ระยะทางยาวรวมสองเส้น 425 เมตร หนาเฉลี่ย 0.15 เมตร เส้นที่ 1 จากบริเวณบ้านนายชนะชัย ปุ่นนอก ถึงที่ดินนายประสาน เบิกบาน ตามแบบ อบต.กำหนด เส้นที่ 2 จากบริเวณบ้านนายนรินทร์ แก้วลอดพเนา ถึงบ้านนางนุช จันมา ตามแบบ อบต.กำหนด</t>
  </si>
  <si>
    <t>91,963</t>
  </si>
  <si>
    <t>โครงการปรับปรุงซ่อมแซมถนนลูกรัง บ้านดอนแดง หมู่ที่ 13 ค่าถมดินขยายถนนออกไปอีก 1.50 เมตร ระยะทาง 400 เมตร หนาเฉลี่ย 0.80 เมตร และลงหินลูกรัง กว้าง 4 เมตร ระยะทางยาวสองเส้น 400 เมตร หนา 0.15 เมตร ตามแบบ อบต.กำหนด จากวัดบ้านดอนแดงถึงป่าช้า</t>
  </si>
  <si>
    <t>89,228</t>
  </si>
  <si>
    <t>โครงการปรับปรุงถนน คสล. บ้านท่าเจริญ หมู่ 17</t>
  </si>
  <si>
    <t>โครงการปรับปรุงถนน คสล.บ้านแสนสุข หมู่ที่ 6</t>
  </si>
  <si>
    <t>127,000</t>
  </si>
  <si>
    <t xml:space="preserve">โครงการปรับปรุงภูมิทัศน์ที่ทำการ อบต. พื้นที่กว้างเฉลี่ย 100 เมตร ยาวเฉลี่ย 160 เมตร ถมดินเฉลี่ย 0.15 เมตร หรือมีพื้นที่รวมไม่น้อยกว่า 16,000 ตารางเมตร ตามแบบ อบต.กำหนด </t>
  </si>
  <si>
    <t>237,000</t>
  </si>
  <si>
    <t>โครงการปรับปรุงยกระดับถนน คสล.บ้านแสนสุข หมู่ที่ 14</t>
  </si>
  <si>
    <t>โครงการปรับปรุงยกระดับถนนคสล.บ้านหงษ์ทอง หมู่ที่ 8</t>
  </si>
  <si>
    <t>74,000</t>
  </si>
  <si>
    <t>โครงการย้ายประตูเหล็กทางเข้าออก ที่ทำการ อบต.  ขนาดกว้าง 8 เมตร สูง 2 เมต พร้อมฝังเสาติดลวดหนาม ย้ายไปติดตั้งทางเข้าออกใหม่ พร้อมวางท่อ คสล. ขนาด 0.30 x 1 เมตร จำนวน 10 ท่อน ตามแบบ อบต.กำหนด</t>
  </si>
  <si>
    <t>46,763</t>
  </si>
  <si>
    <t>1,191,554.46</t>
  </si>
  <si>
    <t>1,917,812.83</t>
  </si>
  <si>
    <t>1,816,000</t>
  </si>
  <si>
    <t>966,600</t>
  </si>
  <si>
    <t>1,267,449.24</t>
  </si>
  <si>
    <t>โครงการขยายเขตไฟฟ้า บ้านท่าเจริญ  หมู่ที่ 17</t>
  </si>
  <si>
    <t>รวมงานไฟฟ้าถนน</t>
  </si>
  <si>
    <t>3,185,262.07</t>
  </si>
  <si>
    <t>1,966,000</t>
  </si>
  <si>
    <t>986,600</t>
  </si>
  <si>
    <t>งานสวนสาธารณะ</t>
  </si>
  <si>
    <t>โครงการปรับปรุงภูมิทัศน์ อบต.แสนสุข</t>
  </si>
  <si>
    <t>รวมงานสวนสาธารณะ</t>
  </si>
  <si>
    <t>งานกำจัดขยะมูลฝอยและสิ่งปฏิกูล</t>
  </si>
  <si>
    <t>69,000</t>
  </si>
  <si>
    <t>336,000</t>
  </si>
  <si>
    <t>450,000</t>
  </si>
  <si>
    <t>วัสดุเครื่องแต่งกาย</t>
  </si>
  <si>
    <t>9,800</t>
  </si>
  <si>
    <t>78,800</t>
  </si>
  <si>
    <t>370,000</t>
  </si>
  <si>
    <t>460,000</t>
  </si>
  <si>
    <t>ครุภัณฑ์ยานพาหนะและขนส่ง</t>
  </si>
  <si>
    <t>โครงการจัดซื้อรถบรรทุกขยะ</t>
  </si>
  <si>
    <t>1,700,000</t>
  </si>
  <si>
    <t>รวมงานกำจัดขยะมูลฝอยและสิ่งปฏิกูล</t>
  </si>
  <si>
    <t>2,160,000</t>
  </si>
  <si>
    <t>รวมแผนงานเคหะและชุมชน</t>
  </si>
  <si>
    <t>2,265,167.46</t>
  </si>
  <si>
    <t>5,127,215.43</t>
  </si>
  <si>
    <t>5,450,580</t>
  </si>
  <si>
    <t>5,664,220</t>
  </si>
  <si>
    <t>แผนงานสร้างความเข้มแข็งของชุมชน</t>
  </si>
  <si>
    <t>งานบริหารทั่วไปเกี่ยวกับสร้างความเข้มแข็งของชุมชน</t>
  </si>
  <si>
    <t xml:space="preserve"> โครงการกิจกรรมการดำเนินงาน ศพค.ชุมชน 
</t>
  </si>
  <si>
    <t xml:space="preserve"> โครงการสนับสนุนส่งเสริมกิจกรรมเด็กและเยาวชน 
</t>
  </si>
  <si>
    <t>7,200</t>
  </si>
  <si>
    <t>โครงการ อบต.เคลื่อนที่พบประชาชน</t>
  </si>
  <si>
    <t>-80</t>
  </si>
  <si>
    <t>โครงการจัดประชุมประชาคมและสนับสนุนการจัด</t>
  </si>
  <si>
    <t>21,800</t>
  </si>
  <si>
    <t>7,500</t>
  </si>
  <si>
    <t>206.67</t>
  </si>
  <si>
    <t>23,000</t>
  </si>
  <si>
    <t>โครงการพัฒนาศักยภาพสตรี</t>
  </si>
  <si>
    <t>13,950</t>
  </si>
  <si>
    <t>โครงการส่งเสริม สนับสนุนกิจกรรมสภาเด็กและเยาวชน</t>
  </si>
  <si>
    <t>โครงการส่งเสริมกิจกรรมเพื่อพัฒนาคุณภาพชีวิต เด็ก สตรี ผู้พิการ ผู้สูงอายุ ผู้ด้อยโอกาสในชุมชน</t>
  </si>
  <si>
    <t>สนับสนุนการจัดประชุมประชาคม</t>
  </si>
  <si>
    <t>27,700</t>
  </si>
  <si>
    <t>62,950</t>
  </si>
  <si>
    <t>207,500</t>
  </si>
  <si>
    <t>83,000</t>
  </si>
  <si>
    <t>โครงการกิจกรรมการดำเนินการของศูนย์พลังแผ่นดินเพื่อเอาชนะยาเสพติด</t>
  </si>
  <si>
    <t>รวมงานบริหารทั่วไปเกี่ยวกับสร้างความเข้มแข็งของชุมชน</t>
  </si>
  <si>
    <t>รวมแผนงานสร้างความเข้มแข็งของชุมชน</t>
  </si>
  <si>
    <t>แผนงานการศาสนาวัฒนธรรมและนันทนาการ</t>
  </si>
  <si>
    <t>งานบริหารทั่วไปเกี่ยวกับศาสนาวัฒนธรรมและนันทนาการ</t>
  </si>
  <si>
    <t>1,000</t>
  </si>
  <si>
    <t>28,000</t>
  </si>
  <si>
    <t>รวมงานบริหารทั่วไปเกี่ยวกับศาสนาวัฒนธรรมและนันทนาการ</t>
  </si>
  <si>
    <t>งานกีฬาและนันทนาการ</t>
  </si>
  <si>
    <t xml:space="preserve"> โครงการฝึกพื้นฐานกีฬาพื้นฐาน 12 ปี 
</t>
  </si>
  <si>
    <t>19,500</t>
  </si>
  <si>
    <t xml:space="preserve"> โครงการฝึกอบรมคณะกรรมการตัดสินกีฬา 
</t>
  </si>
  <si>
    <t>โครงการแข่งขันกีฬา อปท. สัมพันธ์</t>
  </si>
  <si>
    <t>31,460</t>
  </si>
  <si>
    <t>โครงการแข่่งขันกีฬาต้านยาเสพติด</t>
  </si>
  <si>
    <t>170,724</t>
  </si>
  <si>
    <t>โครงการแข่งขันกีฬาต้านยาเสพติด</t>
  </si>
  <si>
    <t>182,027</t>
  </si>
  <si>
    <t>โครงการแข่งขันกีฬาฟุตซอลอายุไม่เกิน  12 ปี</t>
  </si>
  <si>
    <t>24,408</t>
  </si>
  <si>
    <t>50</t>
  </si>
  <si>
    <t>โครงการแข่งขันกีฬาฟุตซอลอายุไม่เกิน 12 ปี</t>
  </si>
  <si>
    <t>โครงการฝึกพื้นฐานกีฬาฟุตบอล 12 ปี</t>
  </si>
  <si>
    <t>โครงการฝึกอบรมพื้นฐานกีฬาฟุตบอล รุ่นอายุไม่เกิน 12 ปี</t>
  </si>
  <si>
    <t>โครงการวันเด็กแห่งชาติ</t>
  </si>
  <si>
    <t>60</t>
  </si>
  <si>
    <t>โครงการส่งเสริมสนับสนุนกีฬาระดับต่างๆ</t>
  </si>
  <si>
    <t>10,540</t>
  </si>
  <si>
    <t>307,184</t>
  </si>
  <si>
    <t>346,475</t>
  </si>
  <si>
    <t>วัสดุกีฬา</t>
  </si>
  <si>
    <t>99,874</t>
  </si>
  <si>
    <t>56,000</t>
  </si>
  <si>
    <t>42.86</t>
  </si>
  <si>
    <t>407,058</t>
  </si>
  <si>
    <t>346,000</t>
  </si>
  <si>
    <t>410,000</t>
  </si>
  <si>
    <t>รวมงานกีฬาและนันทนาการ</t>
  </si>
  <si>
    <t>งานศาสนาวัฒนธรรมท้องถิ่น</t>
  </si>
  <si>
    <t xml:space="preserve"> โครงการประเพณีรดน้ำดำหัวผู้สูงอายุ 
</t>
  </si>
  <si>
    <t>85,200</t>
  </si>
  <si>
    <t>โครงการจัดงานประเพณีบุญบ้องไฟ</t>
  </si>
  <si>
    <t>200,000</t>
  </si>
  <si>
    <t>โครงการจัดงานลอยกระทง</t>
  </si>
  <si>
    <t>5,370</t>
  </si>
  <si>
    <t>1,762.2</t>
  </si>
  <si>
    <t>โครงการประเพณีบุญบ้องไฟ</t>
  </si>
  <si>
    <t>250,000</t>
  </si>
  <si>
    <t>โครงการประเพณีรดน้ำดำหัวผู้สูงอายุ</t>
  </si>
  <si>
    <t>50,900</t>
  </si>
  <si>
    <t>โครงการประเพณีลอยกระทง</t>
  </si>
  <si>
    <t>65,380</t>
  </si>
  <si>
    <t>โครงการสนับสนุนประเพณีต่างๆ เข้าร่วมอำเภอ</t>
  </si>
  <si>
    <t>366,280</t>
  </si>
  <si>
    <t>15,370</t>
  </si>
  <si>
    <t>310,000</t>
  </si>
  <si>
    <t>34,000</t>
  </si>
  <si>
    <t>อุดหนุนส่วนราชการ</t>
  </si>
  <si>
    <t>27,000</t>
  </si>
  <si>
    <t>รวมงานศาสนาวัฒนธรรมท้องถิ่น</t>
  </si>
  <si>
    <t>372,280</t>
  </si>
  <si>
    <t>91,200</t>
  </si>
  <si>
    <t>49,370</t>
  </si>
  <si>
    <t>337,000</t>
  </si>
  <si>
    <t>รวมแผนงานการศาสนาวัฒนธรรมและนันทนาการ</t>
  </si>
  <si>
    <t>780,338</t>
  </si>
  <si>
    <t>465,675</t>
  </si>
  <si>
    <t>410,370</t>
  </si>
  <si>
    <t>767,000</t>
  </si>
  <si>
    <t>แผนงานการเกษตร</t>
  </si>
  <si>
    <t>งานส่งเสริมการเกษตร</t>
  </si>
  <si>
    <t>โครงการควบคุมโรคพิษสุนัขบ้า</t>
  </si>
  <si>
    <t>46,055</t>
  </si>
  <si>
    <t>55,500</t>
  </si>
  <si>
    <t>โครงการป้องกันและควบคุมโรคพิษสุนัขบ้า สัตว์ปลอดโรคคนปลอดภัย</t>
  </si>
  <si>
    <t>โครงการฝึกอบรม ส่งเสริมและสนับสนุนพัฒนาอาชีพให้้กับประชาชน</t>
  </si>
  <si>
    <t>โครงการส่งเสริมการเกษตรตามแนวพระราชดำริหรือตามแนวปรัชญาเศรษฐกิจพอเพียง</t>
  </si>
  <si>
    <t>โครงการอบรมการฟื้นฟูปรับปรุงบำรุงดิน</t>
  </si>
  <si>
    <t xml:space="preserve">โครงการอบรมการฟื้นฟูปรับปรุงบำรุงดิน 
</t>
  </si>
  <si>
    <t>17,400</t>
  </si>
  <si>
    <t>63,455</t>
  </si>
  <si>
    <t>110,000</t>
  </si>
  <si>
    <t>วัสดุการเกษตร</t>
  </si>
  <si>
    <t>316,798.92</t>
  </si>
  <si>
    <t>1,000,000</t>
  </si>
  <si>
    <t>-35</t>
  </si>
  <si>
    <t>650,000</t>
  </si>
  <si>
    <t>380,253.92</t>
  </si>
  <si>
    <t>1,105,500</t>
  </si>
  <si>
    <t>770,000</t>
  </si>
  <si>
    <t>รวมงานส่งเสริมการเกษตร</t>
  </si>
  <si>
    <t>งานอนุรักษ์แหล่งน้ำและป่าไม้</t>
  </si>
  <si>
    <t>โครงการปลูกป่าเฉลิมพระเกียรติ</t>
  </si>
  <si>
    <t>8,720</t>
  </si>
  <si>
    <t>โครงการอนุรักษ์พัฒนาจัดระบบนิเวศน์ป่าชุมชน</t>
  </si>
  <si>
    <t>28,720</t>
  </si>
  <si>
    <t>โครงการขุดลอกรื้อวัชพืชแหล่งน้ำสาธารณะ  หนองไข่นุ่น  หมู่  6,8,14</t>
  </si>
  <si>
    <t>รวมงานอนุรักษ์แหล่งน้ำและป่าไม้</t>
  </si>
  <si>
    <t>138,000</t>
  </si>
  <si>
    <t>รวมแผนงานการเกษตร</t>
  </si>
  <si>
    <t>408,973.92</t>
  </si>
  <si>
    <t>1,243,500</t>
  </si>
  <si>
    <t>780,000</t>
  </si>
  <si>
    <t>แผนงานงบกลาง</t>
  </si>
  <si>
    <t>งบกลาง</t>
  </si>
  <si>
    <t>เงินสมทบกองทุนประกันสังคม</t>
  </si>
  <si>
    <t>78,114</t>
  </si>
  <si>
    <t>146,583</t>
  </si>
  <si>
    <t>เบี้ยยังชีพผู้สูงอายุ</t>
  </si>
  <si>
    <t>8,730,000</t>
  </si>
  <si>
    <t>10,000,000</t>
  </si>
  <si>
    <t>10</t>
  </si>
  <si>
    <t>11,000,000</t>
  </si>
  <si>
    <t>เบี้ยยังชีพคนพิการ</t>
  </si>
  <si>
    <t>4,900,000</t>
  </si>
  <si>
    <t>5,700,000</t>
  </si>
  <si>
    <t>-6.23</t>
  </si>
  <si>
    <t>5,345,000</t>
  </si>
  <si>
    <t>เบี้ยยังชีพผู้ป่วยเอดส์</t>
  </si>
  <si>
    <t>82,500</t>
  </si>
  <si>
    <t>สำรองจ่าย</t>
  </si>
  <si>
    <t>84,285.2</t>
  </si>
  <si>
    <t>244,620</t>
  </si>
  <si>
    <t>134,000</t>
  </si>
  <si>
    <t>-25.37</t>
  </si>
  <si>
    <t>รายจ่ายตามข้อผูกพัน</t>
  </si>
  <si>
    <t>เงินสมทบกองทุนบำเหน็จบำนาญข้าราชการส่วนท้องถิ่น (กบท.)</t>
  </si>
  <si>
    <t>206,700</t>
  </si>
  <si>
    <t>187,210</t>
  </si>
  <si>
    <t>0.42</t>
  </si>
  <si>
    <t>รวมงบกลาง</t>
  </si>
  <si>
    <t>374,899.2</t>
  </si>
  <si>
    <t>14,456,903</t>
  </si>
  <si>
    <t>16,481,210</t>
  </si>
  <si>
    <t>17,203,000</t>
  </si>
  <si>
    <t>รวมแผนงานงบกลาง</t>
  </si>
  <si>
    <t>รวมทุกแผนงาน</t>
  </si>
  <si>
    <t>13,844,805.6</t>
  </si>
  <si>
    <t>36,672,242.9</t>
  </si>
  <si>
    <t>47,727,560</t>
  </si>
  <si>
    <t>48,145,790</t>
  </si>
  <si>
    <t>องค์การบริหารส่วนตำบลแสนสุข   อำเภอพนมไพร    จังหวัดร้อยเอ็ด</t>
  </si>
  <si>
    <t xml:space="preserve">โครงการจัดทำข้อมูลสารสนเทศ 
</t>
  </si>
  <si>
    <t xml:space="preserve">โครงการเพิ่มศักยภาพบุคลากร 
</t>
  </si>
  <si>
    <t xml:space="preserve"> ค่าจัดทำประกันภัยรถยนต์ 
</t>
  </si>
  <si>
    <t>ค่าจัดซื้อรถยนต์สำนักงาน</t>
  </si>
  <si>
    <t>โต๊ะทำงาน 3-6</t>
  </si>
  <si>
    <t>ตู้เหล็กบานเลื่อน 4 ฟุต</t>
  </si>
  <si>
    <t xml:space="preserve">ควบคุมโรคระบาดในชุมชน 
</t>
  </si>
  <si>
    <t>วัสดุแต่งกาย</t>
  </si>
  <si>
    <t xml:space="preserve">โครงการปรับปรุงภูมิทัศน์ที่ทำการ อบต. </t>
  </si>
  <si>
    <t>ขยายเขตไฟฟ้า บ้านท่าเจริญ  หมู่ที่ 17</t>
  </si>
  <si>
    <t>ขยายเขตไฟฟ้า/ติดตั้งหม้อแปลง ม.4</t>
  </si>
  <si>
    <t>ขยายเขตไฟฟ้า ม.9</t>
  </si>
  <si>
    <t>ขยายเขตไฟฟ้า ม.12</t>
  </si>
  <si>
    <t>ถังขยะแบบคัดแยก  3 ถัง 3 ชุด</t>
  </si>
  <si>
    <t>จัดประชุมประชาคมและสนับสนุนการจัด</t>
  </si>
  <si>
    <t>ฝึกอบรม พัฒนาอาชีพให้กับประชาชน</t>
  </si>
  <si>
    <t>ส่งเสริมการเกษตรตามแนวพระราชดำริหรือตามแนวปรัชญาเศรษฐกิจพอเพียง</t>
  </si>
  <si>
    <t>พัฒนาฟื้นฟูแหล่งน้ำ รื้อวัชพืช</t>
  </si>
  <si>
    <t>เครื่องปรับอากาศ 13,000 btu</t>
  </si>
  <si>
    <t>ตู้เก็บเอกสาร</t>
  </si>
  <si>
    <t>พัดลมอุตสาหกรรม</t>
  </si>
  <si>
    <t>เก้าอี้ห้องประชุม</t>
  </si>
  <si>
    <t>เก้าอี้ผู้บริหารระดับต้น</t>
  </si>
  <si>
    <t>เก้าอี้พนักงานระดับ 3-6</t>
  </si>
  <si>
    <t>โต๊ะเอนกประสงค์</t>
  </si>
  <si>
    <t>ปรับปรุงระบบกระจายเครือข่ายอินเตอร์เน็ตตำบล</t>
  </si>
  <si>
    <t xml:space="preserve">เครื่องปรับอากาศ </t>
  </si>
  <si>
    <t>เก้าอี้พนักงาน</t>
  </si>
  <si>
    <t>คอมพิวเตอร์ตั้งโต๊ะสำหรับงานประมวลผล</t>
  </si>
  <si>
    <t>คอมพิวเตอร์โน๊ตบุ๊กสำหรับงานประมวลผล</t>
  </si>
  <si>
    <t>ค่าบำรุงปรับปรุงที่ดิน สิ่งก่อสร้าง</t>
  </si>
  <si>
    <t>ปรับปรุงห้องทำงานกองคลัง</t>
  </si>
  <si>
    <t>โครงการอบรมทบทวนอปพร.</t>
  </si>
  <si>
    <t>ไฟวาบแสง</t>
  </si>
  <si>
    <t>ครุภัณฑ์กู้ชีพ</t>
  </si>
  <si>
    <t>เรือท้องแบนสำหรับงานป้องกัน กู้ชีพ กู้ภัย</t>
  </si>
  <si>
    <t>ตู้เหล็กเก็บเอกสาร  จำนวน  4  เครื่องๆละ  5,500  บาท เป็นเงิน  22,000  บาท</t>
  </si>
  <si>
    <t>อุดหนุนโครงการ ด้านสาธารณสุข</t>
  </si>
  <si>
    <t>กล้องถ่ายรูป</t>
  </si>
  <si>
    <t>เก้าอี้พนักงานระดับ 1-2</t>
  </si>
  <si>
    <t>เครื่องคอมพิวเตอร์ 2 เครื่อง</t>
  </si>
  <si>
    <t>ก่อสร้างโรงจอดรถ</t>
  </si>
  <si>
    <t>วางท่อระบายน้ำ ม.18</t>
  </si>
  <si>
    <t>ปรับปรุงสถานีสูบน้ำ</t>
  </si>
  <si>
    <t xml:space="preserve">โครงการก่อสร้างสถานีจ่ายน้ำ 
</t>
  </si>
  <si>
    <t>ขยายเขตไฟฟ้า ม.6,14</t>
  </si>
  <si>
    <t>ขยายเขตไฟฟ้า ม.11,16</t>
  </si>
  <si>
    <t>ครุภัณฑ์เกษตร</t>
  </si>
  <si>
    <t>เครื่องพ่นยา</t>
  </si>
  <si>
    <t>เลื่อยยนต์</t>
  </si>
  <si>
    <t>เครื่องสำรองไฟ</t>
  </si>
  <si>
    <t xml:space="preserve">เครื่องคอมพิวเตอร์ </t>
  </si>
  <si>
    <t>ค่าบำรุงรักษาและซ่อมแซมที่ดินสิ่งก่อสร้าง</t>
  </si>
  <si>
    <t>ปรับปรุงท่อระบายน้ำ  บ้านนาชม  หมู่  16</t>
  </si>
  <si>
    <t>วางท่อระบายน้ำ  บ้านหงษ์ทอง  หมู่  8</t>
  </si>
  <si>
    <t>ปรับปรุงท่อระบายน้ำ  บ้านนาชม  หมู่  9</t>
  </si>
  <si>
    <t xml:space="preserve">ก่อสร้างถนน คสล.บ้านโพธิ์น้อย หมู่ที่ 12  
</t>
  </si>
  <si>
    <t>โครงการก่อสร้างถนน คสล.บ้านโพธิ์น้อย  หมู่ 18</t>
  </si>
  <si>
    <t>ปรับปรุงยกระดับถนนคสล.บ้านหงษ์ทอง หมู่ที่ 8</t>
  </si>
  <si>
    <t>ปรับปรุงซ่อมแซมถนนลูกรัง  หมู่ที่ 8</t>
  </si>
  <si>
    <t>ปรับปรุงซ่อมแซมถนนลูกรัง บ้านดอนแดง หมู่ 13</t>
  </si>
  <si>
    <t>ปรับปรุงยกระดับถนน คสล.บ้านแสนสุข หมู่ที่ 14</t>
  </si>
  <si>
    <t xml:space="preserve">ซ่อมแซมถนนลูกรัง บ้านท่าเสียว หมู่ที่ 3 
</t>
  </si>
  <si>
    <t>โครงการซ่อมแซมถนนลูกรัง ม.10</t>
  </si>
  <si>
    <t>โครงการปรับปรุงถนน คสล.หมู่ที่ 7</t>
  </si>
  <si>
    <t>โครงการปรับปรุงถนน คสล.หมู่ที่ 11</t>
  </si>
  <si>
    <t>ซ่อมแซมทางเข้าโรงจอดรถ</t>
  </si>
  <si>
    <t>ขยายเขตไฟฟ้า ม.3</t>
  </si>
  <si>
    <t>ขยายเขตไฟฟ้า ม.15</t>
  </si>
  <si>
    <t>ขยายเขตไฟฟ้า ม.5</t>
  </si>
  <si>
    <t>ขยายเขตไฟฟ้า /ติดตั้งหม้อแปลง  ม.9</t>
  </si>
  <si>
    <t>ขยายเขตไฟฟ้า ม.11</t>
  </si>
  <si>
    <t>ขยายเขตไฟฟ้า/ติดตั้งหม้อแปลง ม.18</t>
  </si>
  <si>
    <t>1. แผนงานบริหารงานทั่วไป</t>
  </si>
  <si>
    <t xml:space="preserve">  1.1 งานบริหารทั่วไป</t>
  </si>
  <si>
    <t xml:space="preserve">  1.2 งานบริหารงานคลัง</t>
  </si>
  <si>
    <t>2.แผนงานการรักษาความสงบภายใน</t>
  </si>
  <si>
    <t xml:space="preserve">  2.1งานบริหารทั่วไปเกี่ยวกับการรักษาความสงบภายใน</t>
  </si>
  <si>
    <t xml:space="preserve">  2.2 งานป้องกันภัยฝ่ายพลเรือนและระงับอัคคีภัย</t>
  </si>
  <si>
    <t>3. แผนงานการศึกษา</t>
  </si>
  <si>
    <t xml:space="preserve">  3.1 งานบริหารทั่วไปเกี่ยวกับการศึกษา</t>
  </si>
  <si>
    <t xml:space="preserve">  3.2 งานระดับก่อนวัยเรียนและประถมศึกษา</t>
  </si>
  <si>
    <t>3.3 งานศึกษาไม่กำหนดระดับ</t>
  </si>
  <si>
    <t>4. แผนงานสาธารณสุข</t>
  </si>
  <si>
    <t xml:space="preserve">  4.1 งานบริการสาธารณสุขและงานสาธารณสุขอื่น</t>
  </si>
  <si>
    <t>5. แผนงานสังคมสงเคราะห์</t>
  </si>
  <si>
    <t xml:space="preserve">  5.1 งานบริหารทั่วไปเกี่ยวกับสังคมสงเคราะห์</t>
  </si>
  <si>
    <t>6. แผนงานเคหะและชุมชน</t>
  </si>
  <si>
    <t xml:space="preserve">  6.1 งานบริหารทั่วไปเกี่ยวกับเคหะและชุมชน</t>
  </si>
  <si>
    <t xml:space="preserve">  6.2 งานไฟฟ้าถนน</t>
  </si>
  <si>
    <t xml:space="preserve">  6.3 งานสวนสาธารณะ</t>
  </si>
  <si>
    <t xml:space="preserve">  6.4 งานกำจัดขยะมูลฝอยและสิ่งปฏิกูล</t>
  </si>
  <si>
    <t>7. แผนงานสร้างความเข้มแข็งของชุมชน</t>
  </si>
  <si>
    <t xml:space="preserve">  7.1 งานบริหารทั่วไปเกี่ยวกับสร้างความเข้มแข็งของชุมชน</t>
  </si>
  <si>
    <t>8. แผนงานการศาสนาวัฒนธรรมและนันทนาการ</t>
  </si>
  <si>
    <t xml:space="preserve">  8.1 งานบริหารทั่วไปเกี่ยวกับศาสนาวัฒนธรรมและนันทนาการ</t>
  </si>
  <si>
    <t xml:space="preserve">  8.2 งานกีฬาและนันทนาการ</t>
  </si>
  <si>
    <t xml:space="preserve">  8.3 งานศาสนาวัฒนธรรมท้องถิ่น</t>
  </si>
  <si>
    <t>9. แผนงานการเกษตร</t>
  </si>
  <si>
    <t xml:space="preserve">  9.1 งานส่งเสริมการเกษตร</t>
  </si>
  <si>
    <t xml:space="preserve">  9.2 งานอนุรักษ์แหล่งน้ำและป่าไม้</t>
  </si>
  <si>
    <t>10. แผนงานงบกลาง</t>
  </si>
  <si>
    <t xml:space="preserve"> 10.1 งบกลาง</t>
  </si>
  <si>
    <t>รายการ</t>
  </si>
  <si>
    <t xml:space="preserve">โครงการกิจกรรมการดำเนินงาน ศพค.ชุมชน 
</t>
  </si>
  <si>
    <t xml:space="preserve">โครงการฝึกอบรมคณะกรรมการตัดสินกีฬา 
</t>
  </si>
  <si>
    <t>ปรับปงต่อเติมอาคาร ศพด.ท่าลาด</t>
  </si>
  <si>
    <t>ปรับปงต่อเติมอาคาร ศพด.โพธิ์น้อย</t>
  </si>
  <si>
    <t>ปี 2563</t>
  </si>
  <si>
    <t>สำรวจยื่นแบบแสดงรายการเสียภาษีบำรุงท้องที่(ภ.บ.ท.5) พร้อมภาษีโรงเรือนและที่ดิน,ภาษีป้าย ประจำปี พ.ศ.2561-2564 ขององค์การบริหารส่วนตำบลแสนสุข</t>
  </si>
  <si>
    <t>กิจกรรมเกี่ยวกับการดำเนินงาน อปพร.</t>
  </si>
  <si>
    <t>อบรม/ทบทวนแผนปฏิบัติการป้องกันและฯ</t>
  </si>
  <si>
    <t>โครงการแข่งขันทักษะทางวิชาการ</t>
  </si>
  <si>
    <t>ก่อสร้างรั้ว ศพด.โพธิ์น้อย</t>
  </si>
  <si>
    <t>โครงการกิจกรรมป้องกันและแก้ไขปัญหายาเสพติด</t>
  </si>
  <si>
    <t>อบรมเพิ่มศักยภาพผู้ปฏิบัติงาน แพทย์ฉุกเฉิน</t>
  </si>
  <si>
    <t>วัสดุก่อสร้าง บ้านท้องถิ่นไทย</t>
  </si>
  <si>
    <t>ก่อสร้างป้ายประชาสัมพันธ์ อบต.แสนสุข</t>
  </si>
  <si>
    <t>ปรับปรุงอาคารโรงสูบน้ำ บ้านชีเฒ่า หมู่ 15</t>
  </si>
  <si>
    <t>โครงการปรับปรุงถนน คสล.หมู่ที่ 9</t>
  </si>
  <si>
    <t>ปรับปรุงซ่อมแซมถนนลูกรัง บ้านแสนสุข หมู่ 6</t>
  </si>
  <si>
    <t>ปรับปรุงซ่อมแซมถนนลูกรัง บ้านโพธิ์น้อย หมู่ 7</t>
  </si>
  <si>
    <t>โครงการซ่อแซมถนนลูกรัง  หมู่ 8</t>
  </si>
  <si>
    <t>ปรับปรุง/ซ่อมแซมถนนลูกรัง ม.14</t>
  </si>
  <si>
    <t>ขยายเขตไฟฟ้า ม.1,13</t>
  </si>
  <si>
    <t>ขยายเขตไฟฟ้า ม.10</t>
  </si>
  <si>
    <t>โครงการจัดงานประเพณีบุญบั้งไฟ</t>
  </si>
  <si>
    <t>เงินสมทบกองทุนเงินทดแทน</t>
  </si>
  <si>
    <t>ฝึกอบรมพื้นฐานกีฬา ไม่เกิน 12 ปี</t>
  </si>
  <si>
    <t>ค่าจัดซื้อเก้าอี้ทำงานสำหรับผู้บริหาร   2  ตัว เป็นเงิน  7,800  บาท</t>
  </si>
  <si>
    <t>ค่าจัดซื้อเก้าอี้ทำงานสำหรับผู้บริหาร   1  ตัว เป็นเงิน  6,900  บาท</t>
  </si>
  <si>
    <t>ชุดรับรองแขก</t>
  </si>
  <si>
    <t xml:space="preserve">โครงการจัดซื้อเครื่องคอมพิวเตอร์ประมวลผล จำนวน 1  เครื่อง  เป็นเงิน  22,000  บาท
</t>
  </si>
  <si>
    <t>เครื่องปริ๊นเตอร์เลเซอร์</t>
  </si>
  <si>
    <t>เครื่องปริ๊นเตอร์ฉีดหมืก 2 เครื่องๆละ 4,300</t>
  </si>
  <si>
    <t>ก่อสร้างราง/วางท่อระบายน้ำ คสล.  หมู่ 11</t>
  </si>
  <si>
    <t>ปรับปรุง/ซ่อมแซมถนนลูกรัง ม. 4</t>
  </si>
  <si>
    <t>วางท่อระบายน้ำ คสล.  บ้านท่าลาด  หมู่  2</t>
  </si>
  <si>
    <t>วางท่อระบายน้ำ คสล. บ้านดอนกลาง  หมู่  5</t>
  </si>
  <si>
    <t>รวมงบอุดหนุน</t>
  </si>
  <si>
    <t>รวมทุกงบ</t>
  </si>
  <si>
    <t>เงินสมทบกองทุนบำเหน็จบำนาญข้าราชการ(กบท.)</t>
  </si>
  <si>
    <t>โครงการก่อสร้างถนน คสล.บ้านดอนกลาง หมู่ที่ 5</t>
  </si>
  <si>
    <t>ประจำปีงบประมาณ พ.ศ. 2564</t>
  </si>
  <si>
    <t>ปี 2564</t>
  </si>
  <si>
    <t>โครงการจัดทำรายงานผลการดำเนินงาน</t>
  </si>
  <si>
    <t>โครงการจิตอาสา</t>
  </si>
  <si>
    <t xml:space="preserve">โครงการฝึกอบรมสัมมนาและศึกษาดูงานของคณะผู้บริหาร ส.อบต.พนักงาน พนักงานจ้างเพื่อเพิ่มศักยภาพการปฏิบัติงาน
</t>
  </si>
  <si>
    <t>ok ขาด</t>
  </si>
  <si>
    <t>ok</t>
  </si>
  <si>
    <t>อุดหนุน  โครงการอำนวยการศูนย์ปฏิบัติการร่วมในการช่วยเหลือประชาชนขององค์กรปกครองส่วนท้องถิ่น อ.พนมไพร จ.ร้อยเอ็ด</t>
  </si>
  <si>
    <t>0k</t>
  </si>
  <si>
    <t>ค่าแรงซ่อมบ้าน 30000</t>
  </si>
  <si>
    <t>ค่าธรรมเนียม 50000</t>
  </si>
  <si>
    <t>โครงการ 1 ตำบล 1 ถนนเฉลิมพระเกียรติ</t>
  </si>
  <si>
    <t>โครงการส่งเสริมกิจกรรมพัฒนาคุณภาพชีวิต เด็ก สตรี ฯลฯ</t>
  </si>
  <si>
    <t>อุดหนุนโครงการป้องกันและแก้ไขปัญหายาเสพติด</t>
  </si>
  <si>
    <t>โครงการ 1 ตำบล 1 วัดเฉลิมพระเกียรติ</t>
  </si>
  <si>
    <t>ค่าจ้างสำรวจสุนัขแมว</t>
  </si>
  <si>
    <t>x</t>
  </si>
  <si>
    <t>ชุดไมล์ห้องประชุมสภา</t>
  </si>
  <si>
    <t>วางท่อระบายน้ำ พร้อมบ่อพัก  หมู่  15</t>
  </si>
  <si>
    <t>โครงการปรับปรุงถนน คสล. หมู่ 4</t>
  </si>
  <si>
    <t>โครงการปรับปรุงถนน คสล. หมู่ 5</t>
  </si>
  <si>
    <t>โครงการอนุรักษ์และขยายพันธ์สัตว์น้ำ</t>
  </si>
  <si>
    <t>โครงการวางท่อระบายน้ำ คสล. พร้อมบ่อพัก   หมู่ 13</t>
  </si>
  <si>
    <t xml:space="preserve"> โครงการก่อสร้างถนน คสล. หมู่ที่ 14  
</t>
  </si>
  <si>
    <t>ก่อสร้าง/ซ่อมแซมถนนดินลูกรัง ม.2</t>
  </si>
  <si>
    <t>วางท่อระบายน้ำเพื่อการเกษตรร่องขวาง</t>
  </si>
  <si>
    <t>ปรับปรุงสวนสาธารณะเฉลิมพระเกียรติ 2,17</t>
  </si>
  <si>
    <t>ชุดแต่งกาย อปพร.</t>
  </si>
  <si>
    <t>ค่าตอบแทนผู้ปฏิบัติราชการอันเป็นประโยชน์แก่ อปท.  (นักบริบาลท้องถิ่น)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</si>
</sst>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0000_-;\-* #,##0.00000_-;_-* &quot;-&quot;??_-;_-@_-"/>
    <numFmt numFmtId="188" formatCode="_-* #,##0_-;\-* #,##0_-;_-* &quot;-&quot;??_-;_-@_-"/>
    <numFmt numFmtId="189" formatCode="_-* #,##0.0_-;\-* #,##0.0_-;_-* &quot;-&quot;??_-;_-@_-"/>
    <numFmt numFmtId="190" formatCode="_-* #,##0.0_-;\-* #,##0.0_-;_-* &quot;-&quot;?_-;_-@_-"/>
  </numFmts>
  <fonts count="18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8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8"/>
      <name val="Tahoma"/>
      <family val="2"/>
      <scheme val="minor"/>
    </font>
    <font>
      <b/>
      <sz val="15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A9A9A9"/>
      </right>
      <top style="thin">
        <color indexed="64"/>
      </top>
      <bottom style="double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indexed="64"/>
      </bottom>
      <diagonal/>
    </border>
    <border>
      <left/>
      <right/>
      <top style="thin">
        <color rgb="FFA9A9A9"/>
      </top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medium">
        <color indexed="64"/>
      </left>
      <right style="thin">
        <color rgb="FFA9A9A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A9A9A9"/>
      </right>
      <top/>
      <bottom style="medium">
        <color indexed="64"/>
      </bottom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A9A9A9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1">
    <xf numFmtId="0" fontId="0" fillId="0" borderId="0" xfId="0" applyFont="1" applyFill="1" applyBorder="1"/>
    <xf numFmtId="0" fontId="5" fillId="0" borderId="4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5" fillId="4" borderId="4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0" fontId="5" fillId="0" borderId="11" xfId="0" applyNumberFormat="1" applyFont="1" applyFill="1" applyBorder="1" applyAlignment="1">
      <alignment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0" fontId="4" fillId="0" borderId="10" xfId="0" applyNumberFormat="1" applyFont="1" applyFill="1" applyBorder="1" applyAlignment="1">
      <alignment vertical="center" wrapText="1" readingOrder="1"/>
    </xf>
    <xf numFmtId="0" fontId="4" fillId="0" borderId="5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10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horizontal="right" vertical="center" wrapText="1" readingOrder="1"/>
    </xf>
    <xf numFmtId="2" fontId="3" fillId="0" borderId="0" xfId="0" applyNumberFormat="1" applyFont="1" applyFill="1" applyBorder="1"/>
    <xf numFmtId="0" fontId="8" fillId="0" borderId="10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vertical="center" wrapText="1" readingOrder="1"/>
    </xf>
    <xf numFmtId="43" fontId="3" fillId="0" borderId="4" xfId="1" applyNumberFormat="1" applyFont="1" applyFill="1" applyBorder="1" applyAlignment="1">
      <alignment horizontal="right" vertical="center" wrapText="1" readingOrder="1"/>
    </xf>
    <xf numFmtId="43" fontId="8" fillId="2" borderId="4" xfId="1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43" fontId="10" fillId="0" borderId="0" xfId="1" applyFont="1" applyFill="1" applyBorder="1"/>
    <xf numFmtId="0" fontId="8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43" fontId="8" fillId="0" borderId="0" xfId="1" applyFont="1" applyFill="1" applyBorder="1" applyAlignment="1">
      <alignment horizontal="right" vertical="center" wrapText="1" readingOrder="1"/>
    </xf>
    <xf numFmtId="188" fontId="3" fillId="0" borderId="0" xfId="1" applyNumberFormat="1" applyFont="1" applyFill="1" applyBorder="1"/>
    <xf numFmtId="43" fontId="8" fillId="0" borderId="4" xfId="1" applyFont="1" applyFill="1" applyBorder="1" applyAlignment="1">
      <alignment vertical="center" wrapText="1" readingOrder="1"/>
    </xf>
    <xf numFmtId="43" fontId="8" fillId="0" borderId="12" xfId="1" applyFont="1" applyFill="1" applyBorder="1" applyAlignment="1">
      <alignment horizontal="right" vertical="center" wrapText="1" readingOrder="1"/>
    </xf>
    <xf numFmtId="43" fontId="8" fillId="0" borderId="7" xfId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/>
    </xf>
    <xf numFmtId="188" fontId="10" fillId="0" borderId="0" xfId="1" applyNumberFormat="1" applyFont="1" applyFill="1" applyBorder="1"/>
    <xf numFmtId="188" fontId="8" fillId="0" borderId="0" xfId="1" applyNumberFormat="1" applyFont="1" applyFill="1" applyBorder="1" applyAlignment="1">
      <alignment horizontal="right" vertical="center" wrapText="1" readingOrder="1"/>
    </xf>
    <xf numFmtId="188" fontId="3" fillId="0" borderId="0" xfId="1" applyNumberFormat="1" applyFont="1" applyFill="1" applyBorder="1" applyAlignment="1">
      <alignment vertical="top" wrapText="1"/>
    </xf>
    <xf numFmtId="187" fontId="3" fillId="0" borderId="4" xfId="1" applyNumberFormat="1" applyFont="1" applyFill="1" applyBorder="1" applyAlignment="1">
      <alignment horizontal="right" vertical="top" wrapText="1" readingOrder="1"/>
    </xf>
    <xf numFmtId="188" fontId="8" fillId="0" borderId="0" xfId="1" applyNumberFormat="1" applyFont="1" applyFill="1" applyBorder="1"/>
    <xf numFmtId="188" fontId="8" fillId="0" borderId="0" xfId="0" applyNumberFormat="1" applyFont="1" applyFill="1" applyBorder="1"/>
    <xf numFmtId="43" fontId="3" fillId="0" borderId="0" xfId="0" applyNumberFormat="1" applyFont="1" applyFill="1" applyBorder="1"/>
    <xf numFmtId="0" fontId="8" fillId="0" borderId="21" xfId="0" applyNumberFormat="1" applyFont="1" applyFill="1" applyBorder="1" applyAlignment="1">
      <alignment horizontal="right" vertical="center" wrapText="1" readingOrder="1"/>
    </xf>
    <xf numFmtId="0" fontId="3" fillId="0" borderId="21" xfId="0" applyNumberFormat="1" applyFont="1" applyFill="1" applyBorder="1" applyAlignment="1">
      <alignment vertical="top" wrapText="1"/>
    </xf>
    <xf numFmtId="43" fontId="8" fillId="0" borderId="22" xfId="1" applyFont="1" applyFill="1" applyBorder="1" applyAlignment="1">
      <alignment horizontal="right" vertical="center" wrapText="1" readingOrder="1"/>
    </xf>
    <xf numFmtId="188" fontId="8" fillId="0" borderId="22" xfId="1" applyNumberFormat="1" applyFont="1" applyFill="1" applyBorder="1" applyAlignment="1">
      <alignment horizontal="right" vertical="center" wrapText="1" readingOrder="1"/>
    </xf>
    <xf numFmtId="188" fontId="3" fillId="0" borderId="21" xfId="1" applyNumberFormat="1" applyFont="1" applyFill="1" applyBorder="1" applyAlignment="1">
      <alignment vertical="top" wrapText="1"/>
    </xf>
    <xf numFmtId="188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43" fontId="8" fillId="0" borderId="0" xfId="1" applyFont="1" applyFill="1" applyBorder="1" applyAlignment="1">
      <alignment vertical="center" wrapText="1" readingOrder="1"/>
    </xf>
    <xf numFmtId="188" fontId="8" fillId="0" borderId="0" xfId="1" applyNumberFormat="1" applyFont="1" applyFill="1" applyBorder="1" applyAlignment="1">
      <alignment vertical="center" wrapText="1" readingOrder="1"/>
    </xf>
    <xf numFmtId="43" fontId="8" fillId="2" borderId="0" xfId="1" applyFont="1" applyFill="1" applyBorder="1" applyAlignment="1">
      <alignment horizontal="right" vertical="center" wrapText="1" readingOrder="1"/>
    </xf>
    <xf numFmtId="188" fontId="8" fillId="2" borderId="0" xfId="1" applyNumberFormat="1" applyFont="1" applyFill="1" applyBorder="1" applyAlignment="1">
      <alignment horizontal="right" vertical="center" wrapText="1" readingOrder="1"/>
    </xf>
    <xf numFmtId="188" fontId="10" fillId="0" borderId="0" xfId="0" applyNumberFormat="1" applyFont="1" applyFill="1" applyBorder="1"/>
    <xf numFmtId="0" fontId="10" fillId="0" borderId="0" xfId="0" applyFont="1" applyFill="1" applyBorder="1" applyAlignment="1"/>
    <xf numFmtId="0" fontId="8" fillId="0" borderId="29" xfId="0" applyNumberFormat="1" applyFont="1" applyFill="1" applyBorder="1" applyAlignment="1">
      <alignment vertical="center" wrapText="1" readingOrder="1"/>
    </xf>
    <xf numFmtId="43" fontId="8" fillId="2" borderId="1" xfId="1" applyFont="1" applyFill="1" applyBorder="1" applyAlignment="1">
      <alignment horizontal="right" vertical="center" wrapText="1" readingOrder="1"/>
    </xf>
    <xf numFmtId="43" fontId="8" fillId="0" borderId="33" xfId="1" applyFont="1" applyFill="1" applyBorder="1" applyAlignment="1">
      <alignment horizontal="right" vertical="center" wrapText="1" readingOrder="1"/>
    </xf>
    <xf numFmtId="43" fontId="13" fillId="7" borderId="35" xfId="1" applyFont="1" applyFill="1" applyBorder="1" applyAlignment="1">
      <alignment horizontal="right" vertical="center" wrapText="1" readingOrder="1"/>
    </xf>
    <xf numFmtId="43" fontId="13" fillId="7" borderId="13" xfId="1" applyFont="1" applyFill="1" applyBorder="1" applyAlignment="1">
      <alignment horizontal="right" vertical="center" wrapText="1" readingOrder="1"/>
    </xf>
    <xf numFmtId="0" fontId="8" fillId="7" borderId="39" xfId="0" applyNumberFormat="1" applyFont="1" applyFill="1" applyBorder="1" applyAlignment="1">
      <alignment vertical="center" wrapText="1" readingOrder="1"/>
    </xf>
    <xf numFmtId="0" fontId="8" fillId="4" borderId="25" xfId="0" applyNumberFormat="1" applyFont="1" applyFill="1" applyBorder="1" applyAlignment="1">
      <alignment horizontal="center" vertical="center" wrapText="1" readingOrder="1"/>
    </xf>
    <xf numFmtId="43" fontId="8" fillId="4" borderId="31" xfId="1" applyFont="1" applyFill="1" applyBorder="1" applyAlignment="1">
      <alignment horizontal="center" vertical="center" wrapText="1" readingOrder="1"/>
    </xf>
    <xf numFmtId="0" fontId="8" fillId="0" borderId="17" xfId="0" applyNumberFormat="1" applyFont="1" applyFill="1" applyBorder="1" applyAlignment="1">
      <alignment vertical="center" wrapText="1" readingOrder="1"/>
    </xf>
    <xf numFmtId="0" fontId="8" fillId="0" borderId="14" xfId="0" applyNumberFormat="1" applyFont="1" applyFill="1" applyBorder="1" applyAlignment="1">
      <alignment vertical="center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3" xfId="0" applyNumberFormat="1" applyFont="1" applyFill="1" applyBorder="1" applyAlignment="1">
      <alignment vertical="center" wrapText="1" readingOrder="1"/>
    </xf>
    <xf numFmtId="0" fontId="8" fillId="0" borderId="32" xfId="0" applyNumberFormat="1" applyFont="1" applyFill="1" applyBorder="1" applyAlignment="1">
      <alignment vertical="center" wrapText="1" readingOrder="1"/>
    </xf>
    <xf numFmtId="0" fontId="8" fillId="0" borderId="21" xfId="0" applyNumberFormat="1" applyFont="1" applyFill="1" applyBorder="1" applyAlignment="1">
      <alignment vertical="center" wrapText="1" readingOrder="1"/>
    </xf>
    <xf numFmtId="188" fontId="3" fillId="0" borderId="0" xfId="0" applyNumberFormat="1" applyFont="1" applyFill="1" applyBorder="1"/>
    <xf numFmtId="188" fontId="8" fillId="2" borderId="0" xfId="0" applyNumberFormat="1" applyFont="1" applyFill="1" applyBorder="1" applyAlignment="1">
      <alignment horizontal="right" vertical="center" wrapText="1" readingOrder="1"/>
    </xf>
    <xf numFmtId="0" fontId="16" fillId="0" borderId="0" xfId="0" applyFont="1" applyFill="1" applyBorder="1"/>
    <xf numFmtId="0" fontId="17" fillId="0" borderId="11" xfId="0" applyNumberFormat="1" applyFont="1" applyFill="1" applyBorder="1" applyAlignment="1">
      <alignment vertical="center" wrapText="1" readingOrder="1"/>
    </xf>
    <xf numFmtId="0" fontId="17" fillId="0" borderId="10" xfId="0" applyNumberFormat="1" applyFont="1" applyFill="1" applyBorder="1" applyAlignment="1">
      <alignment vertical="center" wrapText="1" readingOrder="1"/>
    </xf>
    <xf numFmtId="188" fontId="16" fillId="0" borderId="10" xfId="1" applyNumberFormat="1" applyFont="1" applyFill="1" applyBorder="1" applyAlignment="1">
      <alignment horizontal="right" vertical="center" wrapText="1" readingOrder="1"/>
    </xf>
    <xf numFmtId="188" fontId="17" fillId="0" borderId="10" xfId="1" applyNumberFormat="1" applyFont="1" applyFill="1" applyBorder="1" applyAlignment="1">
      <alignment horizontal="right" vertical="center" wrapText="1" readingOrder="1"/>
    </xf>
    <xf numFmtId="188" fontId="17" fillId="0" borderId="46" xfId="1" applyNumberFormat="1" applyFont="1" applyFill="1" applyBorder="1" applyAlignment="1">
      <alignment horizontal="right" vertical="center" wrapText="1" readingOrder="1"/>
    </xf>
    <xf numFmtId="188" fontId="16" fillId="0" borderId="11" xfId="1" applyNumberFormat="1" applyFont="1" applyFill="1" applyBorder="1" applyAlignment="1">
      <alignment horizontal="right" vertical="center" wrapText="1" readingOrder="1"/>
    </xf>
    <xf numFmtId="188" fontId="17" fillId="0" borderId="47" xfId="1" applyNumberFormat="1" applyFont="1" applyFill="1" applyBorder="1" applyAlignment="1">
      <alignment horizontal="right" vertical="center" wrapText="1" readingOrder="1"/>
    </xf>
    <xf numFmtId="188" fontId="17" fillId="0" borderId="0" xfId="1" applyNumberFormat="1" applyFont="1" applyFill="1" applyBorder="1" applyAlignment="1">
      <alignment horizontal="right" vertical="center" wrapText="1" readingOrder="1"/>
    </xf>
    <xf numFmtId="188" fontId="16" fillId="0" borderId="10" xfId="1" applyNumberFormat="1" applyFont="1" applyFill="1" applyBorder="1" applyAlignment="1">
      <alignment horizontal="right" vertical="top" wrapText="1" readingOrder="1"/>
    </xf>
    <xf numFmtId="188" fontId="16" fillId="0" borderId="0" xfId="1" applyNumberFormat="1" applyFont="1" applyFill="1" applyBorder="1" applyAlignment="1">
      <alignment horizontal="right" vertical="center" wrapText="1" readingOrder="1"/>
    </xf>
    <xf numFmtId="0" fontId="16" fillId="0" borderId="10" xfId="0" applyNumberFormat="1" applyFont="1" applyFill="1" applyBorder="1" applyAlignment="1">
      <alignment horizontal="right" vertical="center" wrapText="1" readingOrder="1"/>
    </xf>
    <xf numFmtId="0" fontId="17" fillId="0" borderId="0" xfId="0" applyNumberFormat="1" applyFont="1" applyFill="1" applyBorder="1" applyAlignment="1">
      <alignment vertical="center" wrapText="1" readingOrder="1"/>
    </xf>
    <xf numFmtId="0" fontId="16" fillId="0" borderId="10" xfId="0" applyNumberFormat="1" applyFont="1" applyFill="1" applyBorder="1" applyAlignment="1">
      <alignment horizontal="right" vertical="top" wrapText="1" readingOrder="1"/>
    </xf>
    <xf numFmtId="188" fontId="17" fillId="0" borderId="24" xfId="1" applyNumberFormat="1" applyFont="1" applyFill="1" applyBorder="1" applyAlignment="1">
      <alignment horizontal="right" vertical="center" wrapText="1" readingOrder="1"/>
    </xf>
    <xf numFmtId="188" fontId="17" fillId="0" borderId="28" xfId="1" applyNumberFormat="1" applyFont="1" applyFill="1" applyBorder="1" applyAlignment="1">
      <alignment horizontal="right" vertical="center" wrapText="1" readingOrder="1"/>
    </xf>
    <xf numFmtId="188" fontId="17" fillId="0" borderId="34" xfId="1" applyNumberFormat="1" applyFont="1" applyFill="1" applyBorder="1" applyAlignment="1">
      <alignment horizontal="right" vertical="center" wrapText="1" readingOrder="1"/>
    </xf>
    <xf numFmtId="188" fontId="17" fillId="0" borderId="23" xfId="1" applyNumberFormat="1" applyFont="1" applyFill="1" applyBorder="1" applyAlignment="1">
      <alignment horizontal="right" vertical="center" wrapText="1" readingOrder="1"/>
    </xf>
    <xf numFmtId="188" fontId="17" fillId="9" borderId="38" xfId="1" applyNumberFormat="1" applyFont="1" applyFill="1" applyBorder="1" applyAlignment="1">
      <alignment horizontal="right" vertical="center" wrapText="1" readingOrder="1"/>
    </xf>
    <xf numFmtId="188" fontId="3" fillId="0" borderId="0" xfId="0" applyNumberFormat="1" applyFont="1" applyFill="1" applyBorder="1" applyAlignment="1">
      <alignment horizontal="right" vertical="center" wrapText="1" readingOrder="1"/>
    </xf>
    <xf numFmtId="188" fontId="8" fillId="0" borderId="4" xfId="0" applyNumberFormat="1" applyFont="1" applyFill="1" applyBorder="1" applyAlignment="1">
      <alignment vertical="center" wrapText="1" readingOrder="1"/>
    </xf>
    <xf numFmtId="188" fontId="3" fillId="0" borderId="4" xfId="0" applyNumberFormat="1" applyFont="1" applyFill="1" applyBorder="1" applyAlignment="1">
      <alignment horizontal="right" vertical="center" wrapText="1" readingOrder="1"/>
    </xf>
    <xf numFmtId="43" fontId="8" fillId="0" borderId="0" xfId="1" applyFont="1" applyFill="1" applyBorder="1"/>
    <xf numFmtId="43" fontId="8" fillId="0" borderId="0" xfId="0" applyNumberFormat="1" applyFont="1" applyFill="1" applyBorder="1"/>
    <xf numFmtId="0" fontId="8" fillId="2" borderId="0" xfId="0" applyNumberFormat="1" applyFont="1" applyFill="1" applyBorder="1" applyAlignment="1">
      <alignment horizontal="right" vertical="center" wrapText="1" readingOrder="1"/>
    </xf>
    <xf numFmtId="43" fontId="3" fillId="0" borderId="0" xfId="1" applyFont="1" applyFill="1" applyBorder="1" applyAlignment="1">
      <alignment horizontal="right" vertical="center" wrapText="1" readingOrder="1"/>
    </xf>
    <xf numFmtId="188" fontId="8" fillId="0" borderId="0" xfId="0" applyNumberFormat="1" applyFont="1" applyFill="1" applyBorder="1" applyAlignment="1">
      <alignment horizontal="right" vertical="center" wrapText="1" readingOrder="1"/>
    </xf>
    <xf numFmtId="43" fontId="3" fillId="0" borderId="0" xfId="1" applyFont="1" applyFill="1" applyBorder="1"/>
    <xf numFmtId="43" fontId="13" fillId="7" borderId="39" xfId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3" fillId="0" borderId="6" xfId="0" applyNumberFormat="1" applyFont="1" applyFill="1" applyBorder="1" applyAlignment="1">
      <alignment vertical="center" wrapText="1" readingOrder="1"/>
    </xf>
    <xf numFmtId="188" fontId="3" fillId="0" borderId="4" xfId="1" applyNumberFormat="1" applyFont="1" applyFill="1" applyBorder="1" applyAlignment="1">
      <alignment horizontal="right" vertical="center" wrapText="1" readingOrder="1"/>
    </xf>
    <xf numFmtId="188" fontId="8" fillId="0" borderId="4" xfId="1" applyNumberFormat="1" applyFont="1" applyFill="1" applyBorder="1" applyAlignment="1">
      <alignment vertical="center" wrapText="1" readingOrder="1"/>
    </xf>
    <xf numFmtId="188" fontId="3" fillId="0" borderId="4" xfId="1" applyNumberFormat="1" applyFont="1" applyFill="1" applyBorder="1" applyAlignment="1">
      <alignment horizontal="right" vertical="top" wrapText="1" readingOrder="1"/>
    </xf>
    <xf numFmtId="0" fontId="8" fillId="0" borderId="6" xfId="0" applyNumberFormat="1" applyFont="1" applyFill="1" applyBorder="1" applyAlignment="1">
      <alignment vertical="center" wrapText="1" readingOrder="1"/>
    </xf>
    <xf numFmtId="0" fontId="8" fillId="0" borderId="4" xfId="0" applyNumberFormat="1" applyFont="1" applyFill="1" applyBorder="1" applyAlignment="1">
      <alignment vertical="center" wrapText="1" readingOrder="1"/>
    </xf>
    <xf numFmtId="188" fontId="8" fillId="2" borderId="4" xfId="1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188" fontId="8" fillId="2" borderId="4" xfId="0" applyNumberFormat="1" applyFont="1" applyFill="1" applyBorder="1" applyAlignment="1">
      <alignment horizontal="right" vertical="center" wrapText="1" readingOrder="1"/>
    </xf>
    <xf numFmtId="188" fontId="8" fillId="2" borderId="15" xfId="1" applyNumberFormat="1" applyFont="1" applyFill="1" applyBorder="1" applyAlignment="1">
      <alignment horizontal="right" vertical="center" wrapText="1" readingOrder="1"/>
    </xf>
    <xf numFmtId="188" fontId="8" fillId="0" borderId="12" xfId="1" applyNumberFormat="1" applyFont="1" applyFill="1" applyBorder="1" applyAlignment="1">
      <alignment horizontal="right" vertical="center" wrapText="1" readingOrder="1"/>
    </xf>
    <xf numFmtId="0" fontId="8" fillId="2" borderId="4" xfId="0" applyNumberFormat="1" applyFont="1" applyFill="1" applyBorder="1" applyAlignment="1">
      <alignment horizontal="right" vertical="center" wrapText="1" readingOrder="1"/>
    </xf>
    <xf numFmtId="0" fontId="3" fillId="0" borderId="6" xfId="0" applyNumberFormat="1" applyFont="1" applyFill="1" applyBorder="1" applyAlignment="1">
      <alignment vertical="top" wrapText="1" readingOrder="1"/>
    </xf>
    <xf numFmtId="43" fontId="8" fillId="2" borderId="4" xfId="1" applyFont="1" applyFill="1" applyBorder="1" applyAlignment="1">
      <alignment horizontal="right" vertical="center" wrapText="1" readingOrder="1"/>
    </xf>
    <xf numFmtId="43" fontId="3" fillId="0" borderId="4" xfId="1" applyFont="1" applyFill="1" applyBorder="1" applyAlignment="1">
      <alignment horizontal="right" vertical="top" wrapText="1" readingOrder="1"/>
    </xf>
    <xf numFmtId="43" fontId="3" fillId="0" borderId="4" xfId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right" vertical="top" wrapText="1" readingOrder="1"/>
    </xf>
    <xf numFmtId="43" fontId="8" fillId="2" borderId="4" xfId="0" applyNumberFormat="1" applyFont="1" applyFill="1" applyBorder="1" applyAlignment="1">
      <alignment horizontal="right" vertical="center" wrapText="1" readingOrder="1"/>
    </xf>
    <xf numFmtId="3" fontId="8" fillId="2" borderId="4" xfId="0" applyNumberFormat="1" applyFont="1" applyFill="1" applyBorder="1" applyAlignment="1">
      <alignment horizontal="right" vertical="center" wrapText="1" readingOrder="1"/>
    </xf>
    <xf numFmtId="43" fontId="8" fillId="2" borderId="15" xfId="1" applyFont="1" applyFill="1" applyBorder="1" applyAlignment="1">
      <alignment horizontal="right" vertical="center" wrapText="1" readingOrder="1"/>
    </xf>
    <xf numFmtId="0" fontId="8" fillId="0" borderId="7" xfId="0" applyNumberFormat="1" applyFont="1" applyFill="1" applyBorder="1" applyAlignment="1">
      <alignment vertical="center" wrapText="1" readingOrder="1"/>
    </xf>
    <xf numFmtId="3" fontId="8" fillId="2" borderId="15" xfId="0" applyNumberFormat="1" applyFont="1" applyFill="1" applyBorder="1" applyAlignment="1">
      <alignment horizontal="right" vertical="center" wrapText="1" readingOrder="1"/>
    </xf>
    <xf numFmtId="0" fontId="8" fillId="2" borderId="15" xfId="0" applyNumberFormat="1" applyFont="1" applyFill="1" applyBorder="1" applyAlignment="1">
      <alignment horizontal="right" vertical="center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43" fontId="8" fillId="2" borderId="2" xfId="1" applyFont="1" applyFill="1" applyBorder="1" applyAlignment="1">
      <alignment horizontal="right" vertical="center" wrapText="1" readingOrder="1"/>
    </xf>
    <xf numFmtId="188" fontId="8" fillId="2" borderId="2" xfId="1" applyNumberFormat="1" applyFont="1" applyFill="1" applyBorder="1" applyAlignment="1">
      <alignment horizontal="right" vertical="center" wrapText="1" readingOrder="1"/>
    </xf>
    <xf numFmtId="188" fontId="3" fillId="0" borderId="2" xfId="1" applyNumberFormat="1" applyFont="1" applyFill="1" applyBorder="1" applyAlignment="1">
      <alignment vertical="top" wrapText="1"/>
    </xf>
    <xf numFmtId="188" fontId="17" fillId="0" borderId="2" xfId="1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center" wrapText="1" readingOrder="1"/>
    </xf>
    <xf numFmtId="0" fontId="3" fillId="0" borderId="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6" fillId="3" borderId="0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5" fillId="4" borderId="4" xfId="0" applyNumberFormat="1" applyFont="1" applyFill="1" applyBorder="1" applyAlignment="1">
      <alignment horizontal="center" vertical="center" wrapText="1" readingOrder="1"/>
    </xf>
    <xf numFmtId="0" fontId="5" fillId="4" borderId="7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3" fillId="3" borderId="0" xfId="0" applyNumberFormat="1" applyFont="1" applyFill="1" applyBorder="1" applyAlignment="1">
      <alignment vertical="top" wrapText="1"/>
    </xf>
    <xf numFmtId="0" fontId="8" fillId="4" borderId="40" xfId="0" applyNumberFormat="1" applyFont="1" applyFill="1" applyBorder="1" applyAlignment="1">
      <alignment horizontal="center" vertical="center" wrapText="1" readingOrder="1"/>
    </xf>
    <xf numFmtId="0" fontId="8" fillId="4" borderId="41" xfId="0" applyNumberFormat="1" applyFont="1" applyFill="1" applyBorder="1" applyAlignment="1">
      <alignment horizontal="center" vertical="center" wrapText="1" readingOrder="1"/>
    </xf>
    <xf numFmtId="0" fontId="8" fillId="4" borderId="42" xfId="0" applyNumberFormat="1" applyFont="1" applyFill="1" applyBorder="1" applyAlignment="1">
      <alignment horizontal="center" vertical="center" wrapText="1" readingOrder="1"/>
    </xf>
    <xf numFmtId="0" fontId="8" fillId="4" borderId="43" xfId="0" applyNumberFormat="1" applyFont="1" applyFill="1" applyBorder="1" applyAlignment="1">
      <alignment horizontal="center" vertical="center" wrapText="1" readingOrder="1"/>
    </xf>
    <xf numFmtId="0" fontId="8" fillId="4" borderId="44" xfId="0" applyNumberFormat="1" applyFont="1" applyFill="1" applyBorder="1" applyAlignment="1">
      <alignment horizontal="center" vertical="center" wrapText="1" readingOrder="1"/>
    </xf>
    <xf numFmtId="0" fontId="8" fillId="4" borderId="45" xfId="0" applyNumberFormat="1" applyFont="1" applyFill="1" applyBorder="1" applyAlignment="1">
      <alignment horizontal="center" vertical="center" wrapText="1" readingOrder="1"/>
    </xf>
    <xf numFmtId="0" fontId="8" fillId="8" borderId="48" xfId="0" applyNumberFormat="1" applyFont="1" applyFill="1" applyBorder="1" applyAlignment="1">
      <alignment horizontal="center" vertical="top" wrapText="1"/>
    </xf>
    <xf numFmtId="0" fontId="8" fillId="8" borderId="31" xfId="0" applyNumberFormat="1" applyFont="1" applyFill="1" applyBorder="1" applyAlignment="1">
      <alignment horizontal="center" vertical="top" wrapText="1"/>
    </xf>
    <xf numFmtId="0" fontId="8" fillId="8" borderId="26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vertical="center" wrapText="1" readingOrder="1"/>
    </xf>
    <xf numFmtId="0" fontId="7" fillId="0" borderId="6" xfId="0" applyNumberFormat="1" applyFont="1" applyFill="1" applyBorder="1" applyAlignment="1">
      <alignment vertical="center" wrapText="1" readingOrder="1"/>
    </xf>
    <xf numFmtId="0" fontId="7" fillId="0" borderId="6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188" fontId="3" fillId="0" borderId="4" xfId="1" applyNumberFormat="1" applyFont="1" applyFill="1" applyBorder="1" applyAlignment="1">
      <alignment horizontal="right" vertical="center" wrapText="1" readingOrder="1"/>
    </xf>
    <xf numFmtId="188" fontId="3" fillId="0" borderId="6" xfId="1" applyNumberFormat="1" applyFont="1" applyFill="1" applyBorder="1" applyAlignment="1">
      <alignment vertical="top" wrapText="1"/>
    </xf>
    <xf numFmtId="188" fontId="8" fillId="0" borderId="4" xfId="1" applyNumberFormat="1" applyFont="1" applyFill="1" applyBorder="1" applyAlignment="1">
      <alignment vertical="center" wrapText="1" readingOrder="1"/>
    </xf>
    <xf numFmtId="188" fontId="3" fillId="0" borderId="4" xfId="1" applyNumberFormat="1" applyFont="1" applyFill="1" applyBorder="1" applyAlignment="1">
      <alignment horizontal="right" vertical="top" wrapText="1" readingOrder="1"/>
    </xf>
    <xf numFmtId="188" fontId="8" fillId="0" borderId="7" xfId="1" applyNumberFormat="1" applyFont="1" applyFill="1" applyBorder="1" applyAlignment="1">
      <alignment vertical="center" wrapText="1" readingOrder="1"/>
    </xf>
    <xf numFmtId="188" fontId="3" fillId="0" borderId="9" xfId="1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center" wrapText="1" readingOrder="1"/>
    </xf>
    <xf numFmtId="0" fontId="8" fillId="0" borderId="4" xfId="0" applyNumberFormat="1" applyFont="1" applyFill="1" applyBorder="1" applyAlignment="1">
      <alignment horizontal="right" vertical="center" wrapText="1" readingOrder="1"/>
    </xf>
    <xf numFmtId="0" fontId="8" fillId="0" borderId="15" xfId="0" applyNumberFormat="1" applyFont="1" applyFill="1" applyBorder="1" applyAlignment="1">
      <alignment horizontal="right" vertical="center" wrapText="1" readingOrder="1"/>
    </xf>
    <xf numFmtId="0" fontId="3" fillId="0" borderId="16" xfId="0" applyNumberFormat="1" applyFont="1" applyFill="1" applyBorder="1" applyAlignment="1">
      <alignment vertical="top" wrapText="1"/>
    </xf>
    <xf numFmtId="0" fontId="3" fillId="0" borderId="17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center" wrapText="1" readingOrder="1"/>
    </xf>
    <xf numFmtId="188" fontId="8" fillId="2" borderId="4" xfId="1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/>
    </xf>
    <xf numFmtId="188" fontId="8" fillId="0" borderId="6" xfId="1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8" fillId="4" borderId="48" xfId="0" applyNumberFormat="1" applyFont="1" applyFill="1" applyBorder="1" applyAlignment="1">
      <alignment horizontal="center" vertical="center" wrapText="1" readingOrder="1"/>
    </xf>
    <xf numFmtId="0" fontId="8" fillId="4" borderId="31" xfId="0" applyNumberFormat="1" applyFont="1" applyFill="1" applyBorder="1" applyAlignment="1">
      <alignment horizontal="center" vertical="center" wrapText="1" readingOrder="1"/>
    </xf>
    <xf numFmtId="0" fontId="8" fillId="4" borderId="26" xfId="0" applyNumberFormat="1" applyFont="1" applyFill="1" applyBorder="1" applyAlignment="1">
      <alignment horizontal="center" vertical="center" wrapText="1" readingOrder="1"/>
    </xf>
    <xf numFmtId="0" fontId="11" fillId="4" borderId="48" xfId="0" applyNumberFormat="1" applyFont="1" applyFill="1" applyBorder="1" applyAlignment="1">
      <alignment horizontal="center" vertical="center" wrapText="1" readingOrder="1"/>
    </xf>
    <xf numFmtId="0" fontId="11" fillId="4" borderId="26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188" fontId="8" fillId="7" borderId="36" xfId="1" applyNumberFormat="1" applyFont="1" applyFill="1" applyBorder="1" applyAlignment="1">
      <alignment horizontal="right" vertical="center" wrapText="1" readingOrder="1"/>
    </xf>
    <xf numFmtId="188" fontId="3" fillId="7" borderId="37" xfId="1" applyNumberFormat="1" applyFont="1" applyFill="1" applyBorder="1" applyAlignment="1">
      <alignment vertical="top" wrapText="1"/>
    </xf>
    <xf numFmtId="188" fontId="8" fillId="2" borderId="4" xfId="0" applyNumberFormat="1" applyFont="1" applyFill="1" applyBorder="1" applyAlignment="1">
      <alignment horizontal="right" vertical="center" wrapText="1" readingOrder="1"/>
    </xf>
    <xf numFmtId="188" fontId="8" fillId="2" borderId="15" xfId="1" applyNumberFormat="1" applyFont="1" applyFill="1" applyBorder="1" applyAlignment="1">
      <alignment horizontal="right" vertical="center" wrapText="1" readingOrder="1"/>
    </xf>
    <xf numFmtId="188" fontId="3" fillId="0" borderId="17" xfId="1" applyNumberFormat="1" applyFont="1" applyFill="1" applyBorder="1" applyAlignment="1">
      <alignment vertical="top" wrapText="1"/>
    </xf>
    <xf numFmtId="188" fontId="8" fillId="0" borderId="14" xfId="1" applyNumberFormat="1" applyFont="1" applyFill="1" applyBorder="1" applyAlignment="1">
      <alignment horizontal="right" vertical="center" wrapText="1" readingOrder="1"/>
    </xf>
    <xf numFmtId="188" fontId="3" fillId="0" borderId="14" xfId="1" applyNumberFormat="1" applyFont="1" applyFill="1" applyBorder="1" applyAlignment="1">
      <alignment vertical="top" wrapText="1"/>
    </xf>
    <xf numFmtId="188" fontId="8" fillId="0" borderId="33" xfId="1" applyNumberFormat="1" applyFont="1" applyFill="1" applyBorder="1" applyAlignment="1">
      <alignment horizontal="right" vertical="center" wrapText="1" readingOrder="1"/>
    </xf>
    <xf numFmtId="188" fontId="3" fillId="0" borderId="26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6" xfId="1" applyNumberFormat="1" applyFont="1" applyFill="1" applyBorder="1" applyAlignment="1">
      <alignment vertical="top" wrapText="1"/>
    </xf>
    <xf numFmtId="0" fontId="8" fillId="2" borderId="4" xfId="1" applyNumberFormat="1" applyFont="1" applyFill="1" applyBorder="1" applyAlignment="1">
      <alignment horizontal="right" vertical="center" wrapText="1" readingOrder="1"/>
    </xf>
    <xf numFmtId="188" fontId="8" fillId="0" borderId="12" xfId="1" applyNumberFormat="1" applyFont="1" applyFill="1" applyBorder="1" applyAlignment="1">
      <alignment horizontal="right" vertical="center" wrapText="1" readingOrder="1"/>
    </xf>
    <xf numFmtId="0" fontId="8" fillId="4" borderId="30" xfId="0" applyNumberFormat="1" applyFont="1" applyFill="1" applyBorder="1" applyAlignment="1">
      <alignment horizontal="center" vertical="center" wrapText="1" readingOrder="1"/>
    </xf>
    <xf numFmtId="0" fontId="3" fillId="0" borderId="26" xfId="0" applyNumberFormat="1" applyFont="1" applyFill="1" applyBorder="1" applyAlignment="1">
      <alignment vertical="top" wrapText="1"/>
    </xf>
    <xf numFmtId="188" fontId="3" fillId="0" borderId="10" xfId="1" applyNumberFormat="1" applyFont="1" applyFill="1" applyBorder="1" applyAlignment="1">
      <alignment horizontal="right" vertical="top" wrapText="1" readingOrder="1"/>
    </xf>
    <xf numFmtId="188" fontId="3" fillId="0" borderId="6" xfId="1" applyNumberFormat="1" applyFont="1" applyFill="1" applyBorder="1" applyAlignment="1">
      <alignment horizontal="right" vertical="top" wrapText="1" readingOrder="1"/>
    </xf>
    <xf numFmtId="0" fontId="11" fillId="4" borderId="32" xfId="0" applyNumberFormat="1" applyFont="1" applyFill="1" applyBorder="1" applyAlignment="1">
      <alignment horizontal="center" vertical="center" wrapText="1" readingOrder="1"/>
    </xf>
    <xf numFmtId="0" fontId="10" fillId="0" borderId="31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right" vertical="center" wrapText="1" readingOrder="1"/>
    </xf>
    <xf numFmtId="0" fontId="3" fillId="0" borderId="6" xfId="0" applyNumberFormat="1" applyFont="1" applyFill="1" applyBorder="1" applyAlignment="1">
      <alignment vertical="top" wrapText="1" readingOrder="1"/>
    </xf>
    <xf numFmtId="0" fontId="3" fillId="0" borderId="3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8" borderId="40" xfId="0" applyNumberFormat="1" applyFont="1" applyFill="1" applyBorder="1" applyAlignment="1">
      <alignment horizontal="center" vertical="top" wrapText="1"/>
    </xf>
    <xf numFmtId="0" fontId="8" fillId="8" borderId="41" xfId="0" applyNumberFormat="1" applyFont="1" applyFill="1" applyBorder="1" applyAlignment="1">
      <alignment horizontal="center" vertical="top" wrapText="1"/>
    </xf>
    <xf numFmtId="0" fontId="8" fillId="8" borderId="42" xfId="0" applyNumberFormat="1" applyFont="1" applyFill="1" applyBorder="1" applyAlignment="1">
      <alignment horizontal="center" vertical="top" wrapText="1"/>
    </xf>
    <xf numFmtId="0" fontId="8" fillId="6" borderId="7" xfId="0" applyNumberFormat="1" applyFont="1" applyFill="1" applyBorder="1" applyAlignment="1">
      <alignment vertical="center" wrapText="1" readingOrder="1"/>
    </xf>
    <xf numFmtId="0" fontId="3" fillId="6" borderId="8" xfId="0" applyNumberFormat="1" applyFont="1" applyFill="1" applyBorder="1" applyAlignment="1">
      <alignment vertical="top" wrapText="1"/>
    </xf>
    <xf numFmtId="0" fontId="3" fillId="6" borderId="9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center" wrapText="1" readingOrder="1"/>
    </xf>
    <xf numFmtId="188" fontId="3" fillId="0" borderId="10" xfId="1" applyNumberFormat="1" applyFont="1" applyFill="1" applyBorder="1" applyAlignment="1">
      <alignment horizontal="right" vertical="center" wrapText="1" readingOrder="1"/>
    </xf>
    <xf numFmtId="188" fontId="3" fillId="0" borderId="6" xfId="1" applyNumberFormat="1" applyFont="1" applyFill="1" applyBorder="1" applyAlignment="1">
      <alignment horizontal="right" vertical="center" wrapText="1" readingOrder="1"/>
    </xf>
    <xf numFmtId="43" fontId="3" fillId="0" borderId="4" xfId="1" applyFont="1" applyFill="1" applyBorder="1" applyAlignment="1">
      <alignment horizontal="right" vertical="center" wrapText="1" readingOrder="1"/>
    </xf>
    <xf numFmtId="43" fontId="3" fillId="0" borderId="6" xfId="1" applyFont="1" applyFill="1" applyBorder="1" applyAlignment="1">
      <alignment vertical="top" wrapText="1"/>
    </xf>
    <xf numFmtId="43" fontId="3" fillId="0" borderId="4" xfId="1" applyFont="1" applyFill="1" applyBorder="1" applyAlignment="1">
      <alignment horizontal="right" vertical="top" wrapText="1" readingOrder="1"/>
    </xf>
    <xf numFmtId="0" fontId="3" fillId="0" borderId="4" xfId="0" applyNumberFormat="1" applyFont="1" applyFill="1" applyBorder="1" applyAlignment="1">
      <alignment horizontal="right" vertical="top" wrapText="1" readingOrder="1"/>
    </xf>
    <xf numFmtId="43" fontId="8" fillId="2" borderId="4" xfId="1" applyFont="1" applyFill="1" applyBorder="1" applyAlignment="1">
      <alignment horizontal="right" vertical="center" wrapText="1" readingOrder="1"/>
    </xf>
    <xf numFmtId="43" fontId="8" fillId="2" borderId="4" xfId="0" applyNumberFormat="1" applyFont="1" applyFill="1" applyBorder="1" applyAlignment="1">
      <alignment horizontal="right" vertical="center" wrapText="1" readingOrder="1"/>
    </xf>
    <xf numFmtId="3" fontId="8" fillId="2" borderId="4" xfId="0" applyNumberFormat="1" applyFont="1" applyFill="1" applyBorder="1" applyAlignment="1">
      <alignment horizontal="right" vertical="center" wrapText="1" readingOrder="1"/>
    </xf>
    <xf numFmtId="3" fontId="3" fillId="0" borderId="4" xfId="0" applyNumberFormat="1" applyFont="1" applyFill="1" applyBorder="1" applyAlignment="1">
      <alignment horizontal="right" vertical="center" wrapText="1" readingOrder="1"/>
    </xf>
    <xf numFmtId="188" fontId="8" fillId="2" borderId="1" xfId="1" applyNumberFormat="1" applyFont="1" applyFill="1" applyBorder="1" applyAlignment="1">
      <alignment horizontal="right" vertical="center" wrapText="1" readingOrder="1"/>
    </xf>
    <xf numFmtId="188" fontId="3" fillId="0" borderId="3" xfId="1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right" vertical="center" wrapText="1" readingOrder="1"/>
    </xf>
    <xf numFmtId="0" fontId="3" fillId="0" borderId="6" xfId="0" applyNumberFormat="1" applyFont="1" applyFill="1" applyBorder="1" applyAlignment="1">
      <alignment horizontal="right" vertical="center" wrapText="1" readingOrder="1"/>
    </xf>
    <xf numFmtId="0" fontId="8" fillId="7" borderId="18" xfId="0" applyNumberFormat="1" applyFont="1" applyFill="1" applyBorder="1" applyAlignment="1">
      <alignment horizontal="right" vertical="top" wrapText="1" readingOrder="1"/>
    </xf>
    <xf numFmtId="0" fontId="3" fillId="7" borderId="19" xfId="0" applyNumberFormat="1" applyFont="1" applyFill="1" applyBorder="1" applyAlignment="1">
      <alignment vertical="top" wrapText="1"/>
    </xf>
    <xf numFmtId="0" fontId="3" fillId="7" borderId="20" xfId="0" applyNumberFormat="1" applyFont="1" applyFill="1" applyBorder="1" applyAlignment="1">
      <alignment vertical="top" wrapText="1"/>
    </xf>
    <xf numFmtId="43" fontId="8" fillId="2" borderId="15" xfId="1" applyFont="1" applyFill="1" applyBorder="1" applyAlignment="1">
      <alignment horizontal="right" vertical="center" wrapText="1" readingOrder="1"/>
    </xf>
    <xf numFmtId="43" fontId="3" fillId="0" borderId="17" xfId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center" wrapText="1" readingOrder="1"/>
    </xf>
    <xf numFmtId="0" fontId="9" fillId="0" borderId="6" xfId="0" applyNumberFormat="1" applyFont="1" applyFill="1" applyBorder="1" applyAlignment="1">
      <alignment vertical="center" wrapText="1" readingOrder="1"/>
    </xf>
    <xf numFmtId="0" fontId="9" fillId="0" borderId="6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horizontal="right" vertical="center" wrapText="1" readingOrder="1"/>
    </xf>
    <xf numFmtId="0" fontId="3" fillId="0" borderId="13" xfId="0" applyNumberFormat="1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3" fontId="8" fillId="0" borderId="12" xfId="0" applyNumberFormat="1" applyFont="1" applyFill="1" applyBorder="1" applyAlignment="1">
      <alignment horizontal="right" vertical="center" wrapText="1" readingOrder="1"/>
    </xf>
    <xf numFmtId="3" fontId="8" fillId="2" borderId="15" xfId="0" applyNumberFormat="1" applyFont="1" applyFill="1" applyBorder="1" applyAlignment="1">
      <alignment horizontal="right" vertical="center" wrapText="1" readingOrder="1"/>
    </xf>
    <xf numFmtId="188" fontId="8" fillId="2" borderId="15" xfId="0" applyNumberFormat="1" applyFont="1" applyFill="1" applyBorder="1" applyAlignment="1">
      <alignment horizontal="right" vertical="center" wrapText="1" readingOrder="1"/>
    </xf>
    <xf numFmtId="0" fontId="14" fillId="2" borderId="0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top" wrapText="1" readingOrder="1"/>
    </xf>
    <xf numFmtId="0" fontId="8" fillId="5" borderId="7" xfId="0" applyNumberFormat="1" applyFont="1" applyFill="1" applyBorder="1" applyAlignment="1">
      <alignment vertical="center" wrapText="1" readingOrder="1"/>
    </xf>
    <xf numFmtId="0" fontId="3" fillId="5" borderId="8" xfId="0" applyNumberFormat="1" applyFont="1" applyFill="1" applyBorder="1" applyAlignment="1">
      <alignment vertical="top" wrapText="1"/>
    </xf>
    <xf numFmtId="0" fontId="3" fillId="5" borderId="9" xfId="0" applyNumberFormat="1" applyFont="1" applyFill="1" applyBorder="1" applyAlignment="1">
      <alignment vertical="top" wrapText="1"/>
    </xf>
    <xf numFmtId="189" fontId="3" fillId="0" borderId="4" xfId="1" applyNumberFormat="1" applyFont="1" applyFill="1" applyBorder="1" applyAlignment="1">
      <alignment horizontal="right" vertical="center" wrapText="1" readingOrder="1"/>
    </xf>
    <xf numFmtId="189" fontId="3" fillId="0" borderId="6" xfId="1" applyNumberFormat="1" applyFont="1" applyFill="1" applyBorder="1" applyAlignment="1">
      <alignment vertical="top" wrapText="1"/>
    </xf>
    <xf numFmtId="189" fontId="3" fillId="0" borderId="4" xfId="1" applyNumberFormat="1" applyFont="1" applyFill="1" applyBorder="1" applyAlignment="1">
      <alignment horizontal="right" vertical="top" wrapText="1" readingOrder="1"/>
    </xf>
    <xf numFmtId="190" fontId="8" fillId="2" borderId="4" xfId="0" applyNumberFormat="1" applyFont="1" applyFill="1" applyBorder="1" applyAlignment="1">
      <alignment horizontal="right" vertical="center" wrapText="1" readingOrder="1"/>
    </xf>
    <xf numFmtId="188" fontId="8" fillId="0" borderId="12" xfId="0" applyNumberFormat="1" applyFont="1" applyFill="1" applyBorder="1" applyAlignment="1">
      <alignment horizontal="right" vertical="center" wrapText="1" readingOrder="1"/>
    </xf>
    <xf numFmtId="43" fontId="8" fillId="2" borderId="15" xfId="0" applyNumberFormat="1" applyFont="1" applyFill="1" applyBorder="1" applyAlignment="1">
      <alignment horizontal="right" vertical="center" wrapText="1" readingOrder="1"/>
    </xf>
    <xf numFmtId="43" fontId="8" fillId="0" borderId="12" xfId="0" applyNumberFormat="1" applyFont="1" applyFill="1" applyBorder="1" applyAlignment="1">
      <alignment horizontal="right" vertical="center" wrapText="1" readingOrder="1"/>
    </xf>
    <xf numFmtId="0" fontId="9" fillId="0" borderId="6" xfId="0" applyNumberFormat="1" applyFont="1" applyFill="1" applyBorder="1" applyAlignment="1">
      <alignment vertical="top" wrapText="1" readingOrder="1"/>
    </xf>
    <xf numFmtId="0" fontId="7" fillId="0" borderId="6" xfId="0" quotePrefix="1" applyNumberFormat="1" applyFont="1" applyFill="1" applyBorder="1" applyAlignment="1">
      <alignment vertical="center" wrapText="1" readingOrder="1"/>
    </xf>
    <xf numFmtId="0" fontId="3" fillId="0" borderId="17" xfId="1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 readingOrder="1"/>
    </xf>
    <xf numFmtId="0" fontId="8" fillId="2" borderId="15" xfId="1" applyNumberFormat="1" applyFont="1" applyFill="1" applyBorder="1" applyAlignment="1">
      <alignment horizontal="right" vertical="center" wrapText="1" readingOrder="1"/>
    </xf>
    <xf numFmtId="0" fontId="8" fillId="6" borderId="10" xfId="0" applyNumberFormat="1" applyFont="1" applyFill="1" applyBorder="1" applyAlignment="1">
      <alignment horizontal="left" vertical="center" wrapText="1" readingOrder="1"/>
    </xf>
    <xf numFmtId="0" fontId="8" fillId="6" borderId="5" xfId="0" applyNumberFormat="1" applyFont="1" applyFill="1" applyBorder="1" applyAlignment="1">
      <alignment horizontal="left" vertical="center" wrapText="1" readingOrder="1"/>
    </xf>
    <xf numFmtId="0" fontId="8" fillId="0" borderId="30" xfId="0" applyNumberFormat="1" applyFont="1" applyFill="1" applyBorder="1" applyAlignment="1">
      <alignment horizontal="right" vertical="center" wrapText="1" readingOrder="1"/>
    </xf>
    <xf numFmtId="0" fontId="3" fillId="0" borderId="32" xfId="0" applyNumberFormat="1" applyFont="1" applyFill="1" applyBorder="1" applyAlignment="1">
      <alignment vertical="top" wrapText="1"/>
    </xf>
    <xf numFmtId="188" fontId="3" fillId="0" borderId="32" xfId="1" applyNumberFormat="1" applyFont="1" applyFill="1" applyBorder="1" applyAlignment="1">
      <alignment vertical="top" wrapText="1"/>
    </xf>
    <xf numFmtId="0" fontId="6" fillId="7" borderId="27" xfId="0" applyNumberFormat="1" applyFont="1" applyFill="1" applyBorder="1" applyAlignment="1">
      <alignment horizontal="right" vertical="top" wrapText="1" readingOrder="1"/>
    </xf>
    <xf numFmtId="0" fontId="15" fillId="7" borderId="27" xfId="0" applyNumberFormat="1" applyFont="1" applyFill="1" applyBorder="1" applyAlignment="1">
      <alignment vertical="top" wrapText="1"/>
    </xf>
    <xf numFmtId="0" fontId="15" fillId="7" borderId="28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right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2"/>
  <sheetViews>
    <sheetView showGridLines="0" workbookViewId="0">
      <pane ySplit="4" topLeftCell="A529" activePane="bottomLeft" state="frozen"/>
      <selection pane="bottomLeft" activeCell="A6" sqref="A6:XFD602"/>
    </sheetView>
  </sheetViews>
  <sheetFormatPr defaultColWidth="9" defaultRowHeight="24.6" x14ac:dyDescent="0.7"/>
  <cols>
    <col min="1" max="1" width="1.8984375" style="2" customWidth="1"/>
    <col min="2" max="2" width="2.5" style="2" customWidth="1"/>
    <col min="3" max="3" width="1.5" style="2" customWidth="1"/>
    <col min="4" max="4" width="19.09765625" style="2" customWidth="1"/>
    <col min="5" max="5" width="10" style="2" customWidth="1"/>
    <col min="6" max="6" width="6.8984375" style="2" customWidth="1"/>
    <col min="7" max="7" width="9.59765625" style="2" customWidth="1"/>
    <col min="8" max="8" width="14.8984375" style="2" customWidth="1"/>
    <col min="9" max="9" width="15.19921875" style="2" customWidth="1"/>
    <col min="10" max="10" width="13.09765625" style="2" customWidth="1"/>
    <col min="11" max="11" width="2" style="2" customWidth="1"/>
    <col min="12" max="12" width="4.3984375" style="2" customWidth="1"/>
    <col min="13" max="13" width="3.8984375" style="2" customWidth="1"/>
    <col min="14" max="14" width="1.8984375" style="2" customWidth="1"/>
    <col min="15" max="15" width="3.3984375" style="2" customWidth="1"/>
    <col min="16" max="16" width="10.59765625" style="2" customWidth="1"/>
    <col min="17" max="17" width="0" style="2" hidden="1" customWidth="1"/>
    <col min="18" max="18" width="1.19921875" style="2" customWidth="1"/>
    <col min="19" max="19" width="0" style="2" hidden="1" customWidth="1"/>
    <col min="20" max="20" width="16.69921875" style="2" customWidth="1"/>
    <col min="21" max="16384" width="9" style="2"/>
  </cols>
  <sheetData>
    <row r="1" spans="1:19" ht="9.6" customHeight="1" x14ac:dyDescent="0.7"/>
    <row r="2" spans="1:19" x14ac:dyDescent="0.7">
      <c r="A2" s="147" t="s">
        <v>0</v>
      </c>
      <c r="B2" s="148"/>
      <c r="C2" s="148"/>
      <c r="D2" s="148"/>
      <c r="E2" s="148"/>
      <c r="F2" s="148"/>
    </row>
    <row r="3" spans="1:19" x14ac:dyDescent="0.7">
      <c r="A3" s="148"/>
      <c r="B3" s="148"/>
      <c r="C3" s="148"/>
      <c r="D3" s="148"/>
      <c r="E3" s="148"/>
      <c r="F3" s="148"/>
      <c r="P3" s="149" t="s">
        <v>1</v>
      </c>
      <c r="Q3" s="148"/>
      <c r="R3" s="148"/>
      <c r="S3" s="148"/>
    </row>
    <row r="4" spans="1:19" x14ac:dyDescent="0.7">
      <c r="P4" s="148"/>
      <c r="Q4" s="148"/>
      <c r="R4" s="148"/>
      <c r="S4" s="148"/>
    </row>
    <row r="5" spans="1:19" ht="3.6" customHeight="1" x14ac:dyDescent="0.7"/>
    <row r="6" spans="1:19" ht="24.75" customHeight="1" x14ac:dyDescent="0.7">
      <c r="A6" s="150" t="s">
        <v>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</row>
    <row r="7" spans="1:19" ht="24" customHeight="1" x14ac:dyDescent="0.7">
      <c r="A7" s="150" t="s">
        <v>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</row>
    <row r="8" spans="1:19" ht="23.25" customHeight="1" x14ac:dyDescent="0.7">
      <c r="A8" s="150" t="s">
        <v>951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</row>
    <row r="9" spans="1:19" ht="9.75" customHeight="1" x14ac:dyDescent="0.7">
      <c r="A9" s="157" t="s">
        <v>4</v>
      </c>
      <c r="B9" s="158"/>
      <c r="C9" s="158"/>
      <c r="D9" s="158"/>
      <c r="E9" s="157" t="s">
        <v>4</v>
      </c>
      <c r="F9" s="158"/>
      <c r="G9" s="158"/>
      <c r="H9" s="158"/>
      <c r="I9" s="158"/>
      <c r="J9" s="158"/>
      <c r="K9" s="157" t="s">
        <v>4</v>
      </c>
      <c r="L9" s="158"/>
      <c r="M9" s="158"/>
      <c r="N9" s="158"/>
      <c r="O9" s="157" t="s">
        <v>4</v>
      </c>
      <c r="P9" s="158"/>
      <c r="Q9" s="158"/>
      <c r="R9" s="158"/>
    </row>
    <row r="10" spans="1:19" ht="2.4" customHeight="1" x14ac:dyDescent="0.7"/>
    <row r="11" spans="1:19" ht="18" customHeight="1" x14ac:dyDescent="0.7">
      <c r="A11" s="152" t="s">
        <v>4</v>
      </c>
      <c r="B11" s="153"/>
      <c r="C11" s="153"/>
      <c r="D11" s="153"/>
      <c r="E11" s="154"/>
      <c r="F11" s="155" t="s">
        <v>5</v>
      </c>
      <c r="G11" s="136"/>
      <c r="H11" s="136"/>
      <c r="I11" s="137"/>
      <c r="J11" s="155" t="s">
        <v>6</v>
      </c>
      <c r="K11" s="136"/>
      <c r="L11" s="136"/>
      <c r="M11" s="136"/>
      <c r="N11" s="136"/>
      <c r="O11" s="136"/>
      <c r="P11" s="137"/>
    </row>
    <row r="12" spans="1:19" x14ac:dyDescent="0.7">
      <c r="A12" s="156" t="s">
        <v>4</v>
      </c>
      <c r="B12" s="145"/>
      <c r="C12" s="145"/>
      <c r="D12" s="145"/>
      <c r="E12" s="146"/>
      <c r="F12" s="155" t="s">
        <v>7</v>
      </c>
      <c r="G12" s="137"/>
      <c r="H12" s="3" t="s">
        <v>8</v>
      </c>
      <c r="I12" s="3" t="s">
        <v>9</v>
      </c>
      <c r="J12" s="155" t="s">
        <v>10</v>
      </c>
      <c r="K12" s="137"/>
      <c r="L12" s="155" t="s">
        <v>11</v>
      </c>
      <c r="M12" s="137"/>
      <c r="N12" s="155" t="s">
        <v>12</v>
      </c>
      <c r="O12" s="136"/>
      <c r="P12" s="137"/>
    </row>
    <row r="13" spans="1:19" x14ac:dyDescent="0.7">
      <c r="A13" s="143" t="s">
        <v>13</v>
      </c>
      <c r="B13" s="136"/>
      <c r="C13" s="136"/>
      <c r="D13" s="136"/>
      <c r="E13" s="137"/>
      <c r="F13" s="143" t="s">
        <v>4</v>
      </c>
      <c r="G13" s="137"/>
      <c r="H13" s="4" t="s">
        <v>4</v>
      </c>
      <c r="I13" s="4" t="s">
        <v>4</v>
      </c>
      <c r="J13" s="143" t="s">
        <v>4</v>
      </c>
      <c r="K13" s="137"/>
      <c r="L13" s="5" t="s">
        <v>4</v>
      </c>
      <c r="M13" s="6" t="s">
        <v>4</v>
      </c>
      <c r="N13" s="143" t="s">
        <v>4</v>
      </c>
      <c r="O13" s="136"/>
      <c r="P13" s="137"/>
    </row>
    <row r="14" spans="1:19" x14ac:dyDescent="0.7">
      <c r="A14" s="144" t="s">
        <v>14</v>
      </c>
      <c r="B14" s="145"/>
      <c r="C14" s="145"/>
      <c r="D14" s="145"/>
      <c r="E14" s="146"/>
      <c r="F14" s="144" t="s">
        <v>4</v>
      </c>
      <c r="G14" s="146"/>
      <c r="H14" s="7" t="s">
        <v>4</v>
      </c>
      <c r="I14" s="7" t="s">
        <v>4</v>
      </c>
      <c r="J14" s="144" t="s">
        <v>4</v>
      </c>
      <c r="K14" s="146"/>
      <c r="L14" s="8" t="s">
        <v>4</v>
      </c>
      <c r="M14" s="9" t="s">
        <v>4</v>
      </c>
      <c r="N14" s="143" t="s">
        <v>4</v>
      </c>
      <c r="O14" s="136"/>
      <c r="P14" s="137"/>
    </row>
    <row r="15" spans="1:19" x14ac:dyDescent="0.7">
      <c r="A15" s="5" t="s">
        <v>4</v>
      </c>
      <c r="B15" s="142" t="s">
        <v>15</v>
      </c>
      <c r="C15" s="136"/>
      <c r="D15" s="136"/>
      <c r="E15" s="137"/>
      <c r="F15" s="143" t="s">
        <v>4</v>
      </c>
      <c r="G15" s="137"/>
      <c r="H15" s="4" t="s">
        <v>4</v>
      </c>
      <c r="I15" s="4" t="s">
        <v>4</v>
      </c>
      <c r="J15" s="143" t="s">
        <v>4</v>
      </c>
      <c r="K15" s="137"/>
      <c r="L15" s="5" t="s">
        <v>4</v>
      </c>
      <c r="M15" s="6" t="s">
        <v>4</v>
      </c>
      <c r="N15" s="143" t="s">
        <v>4</v>
      </c>
      <c r="O15" s="136"/>
      <c r="P15" s="137"/>
    </row>
    <row r="16" spans="1:19" x14ac:dyDescent="0.7">
      <c r="A16" s="5" t="s">
        <v>4</v>
      </c>
      <c r="B16" s="142" t="s">
        <v>16</v>
      </c>
      <c r="C16" s="136"/>
      <c r="D16" s="136"/>
      <c r="E16" s="137"/>
      <c r="F16" s="143" t="s">
        <v>4</v>
      </c>
      <c r="G16" s="137"/>
      <c r="H16" s="4" t="s">
        <v>4</v>
      </c>
      <c r="I16" s="4" t="s">
        <v>4</v>
      </c>
      <c r="J16" s="143" t="s">
        <v>4</v>
      </c>
      <c r="K16" s="137"/>
      <c r="L16" s="5" t="s">
        <v>4</v>
      </c>
      <c r="M16" s="6" t="s">
        <v>4</v>
      </c>
      <c r="N16" s="143" t="s">
        <v>4</v>
      </c>
      <c r="O16" s="136"/>
      <c r="P16" s="137"/>
    </row>
    <row r="17" spans="1:16" x14ac:dyDescent="0.7">
      <c r="A17" s="10" t="s">
        <v>4</v>
      </c>
      <c r="B17" s="11" t="s">
        <v>4</v>
      </c>
      <c r="C17" s="140" t="s">
        <v>17</v>
      </c>
      <c r="D17" s="136"/>
      <c r="E17" s="137"/>
      <c r="F17" s="141" t="s">
        <v>18</v>
      </c>
      <c r="G17" s="137"/>
      <c r="H17" s="12" t="s">
        <v>19</v>
      </c>
      <c r="I17" s="12" t="s">
        <v>20</v>
      </c>
      <c r="J17" s="141" t="s">
        <v>21</v>
      </c>
      <c r="K17" s="137"/>
      <c r="L17" s="13" t="s">
        <v>18</v>
      </c>
      <c r="M17" s="14" t="s">
        <v>22</v>
      </c>
      <c r="N17" s="141" t="s">
        <v>21</v>
      </c>
      <c r="O17" s="136"/>
      <c r="P17" s="137"/>
    </row>
    <row r="18" spans="1:16" x14ac:dyDescent="0.7">
      <c r="A18" s="10" t="s">
        <v>4</v>
      </c>
      <c r="B18" s="11" t="s">
        <v>4</v>
      </c>
      <c r="C18" s="140" t="s">
        <v>23</v>
      </c>
      <c r="D18" s="136"/>
      <c r="E18" s="137"/>
      <c r="F18" s="141" t="s">
        <v>18</v>
      </c>
      <c r="G18" s="137"/>
      <c r="H18" s="12" t="s">
        <v>24</v>
      </c>
      <c r="I18" s="12" t="s">
        <v>25</v>
      </c>
      <c r="J18" s="141" t="s">
        <v>26</v>
      </c>
      <c r="K18" s="137"/>
      <c r="L18" s="13" t="s">
        <v>18</v>
      </c>
      <c r="M18" s="14" t="s">
        <v>22</v>
      </c>
      <c r="N18" s="141" t="s">
        <v>26</v>
      </c>
      <c r="O18" s="136"/>
      <c r="P18" s="137"/>
    </row>
    <row r="19" spans="1:16" x14ac:dyDescent="0.7">
      <c r="A19" s="10" t="s">
        <v>4</v>
      </c>
      <c r="B19" s="11" t="s">
        <v>4</v>
      </c>
      <c r="C19" s="140" t="s">
        <v>27</v>
      </c>
      <c r="D19" s="136"/>
      <c r="E19" s="137"/>
      <c r="F19" s="141" t="s">
        <v>18</v>
      </c>
      <c r="G19" s="137"/>
      <c r="H19" s="12" t="s">
        <v>28</v>
      </c>
      <c r="I19" s="12" t="s">
        <v>25</v>
      </c>
      <c r="J19" s="141" t="s">
        <v>26</v>
      </c>
      <c r="K19" s="137"/>
      <c r="L19" s="13" t="s">
        <v>18</v>
      </c>
      <c r="M19" s="14" t="s">
        <v>22</v>
      </c>
      <c r="N19" s="141" t="s">
        <v>26</v>
      </c>
      <c r="O19" s="136"/>
      <c r="P19" s="137"/>
    </row>
    <row r="20" spans="1:16" x14ac:dyDescent="0.7">
      <c r="A20" s="10" t="s">
        <v>4</v>
      </c>
      <c r="B20" s="11" t="s">
        <v>4</v>
      </c>
      <c r="C20" s="140" t="s">
        <v>29</v>
      </c>
      <c r="D20" s="136"/>
      <c r="E20" s="137"/>
      <c r="F20" s="141" t="s">
        <v>18</v>
      </c>
      <c r="G20" s="137"/>
      <c r="H20" s="12" t="s">
        <v>30</v>
      </c>
      <c r="I20" s="12" t="s">
        <v>31</v>
      </c>
      <c r="J20" s="141" t="s">
        <v>32</v>
      </c>
      <c r="K20" s="137"/>
      <c r="L20" s="13" t="s">
        <v>18</v>
      </c>
      <c r="M20" s="14" t="s">
        <v>22</v>
      </c>
      <c r="N20" s="141" t="s">
        <v>32</v>
      </c>
      <c r="O20" s="136"/>
      <c r="P20" s="137"/>
    </row>
    <row r="21" spans="1:16" x14ac:dyDescent="0.7">
      <c r="A21" s="10" t="s">
        <v>4</v>
      </c>
      <c r="B21" s="11" t="s">
        <v>4</v>
      </c>
      <c r="C21" s="140" t="s">
        <v>33</v>
      </c>
      <c r="D21" s="136"/>
      <c r="E21" s="137"/>
      <c r="F21" s="141" t="s">
        <v>18</v>
      </c>
      <c r="G21" s="137"/>
      <c r="H21" s="12" t="s">
        <v>34</v>
      </c>
      <c r="I21" s="12" t="s">
        <v>35</v>
      </c>
      <c r="J21" s="141" t="s">
        <v>36</v>
      </c>
      <c r="K21" s="137"/>
      <c r="L21" s="13" t="s">
        <v>37</v>
      </c>
      <c r="M21" s="14" t="s">
        <v>22</v>
      </c>
      <c r="N21" s="141" t="s">
        <v>38</v>
      </c>
      <c r="O21" s="136"/>
      <c r="P21" s="137"/>
    </row>
    <row r="22" spans="1:16" x14ac:dyDescent="0.7">
      <c r="A22" s="1" t="s">
        <v>39</v>
      </c>
      <c r="B22" s="136"/>
      <c r="C22" s="136"/>
      <c r="D22" s="136"/>
      <c r="E22" s="137"/>
      <c r="F22" s="139" t="s">
        <v>18</v>
      </c>
      <c r="G22" s="137"/>
      <c r="H22" s="15" t="s">
        <v>40</v>
      </c>
      <c r="I22" s="15" t="s">
        <v>41</v>
      </c>
      <c r="J22" s="139" t="s">
        <v>42</v>
      </c>
      <c r="K22" s="137"/>
      <c r="L22" s="5" t="s">
        <v>4</v>
      </c>
      <c r="M22" s="16" t="s">
        <v>4</v>
      </c>
      <c r="N22" s="139" t="s">
        <v>43</v>
      </c>
      <c r="O22" s="136"/>
      <c r="P22" s="137"/>
    </row>
    <row r="23" spans="1:16" x14ac:dyDescent="0.7">
      <c r="A23" s="5" t="s">
        <v>4</v>
      </c>
      <c r="B23" s="142" t="s">
        <v>44</v>
      </c>
      <c r="C23" s="136"/>
      <c r="D23" s="136"/>
      <c r="E23" s="137"/>
      <c r="F23" s="143" t="s">
        <v>4</v>
      </c>
      <c r="G23" s="137"/>
      <c r="H23" s="4" t="s">
        <v>4</v>
      </c>
      <c r="I23" s="4" t="s">
        <v>4</v>
      </c>
      <c r="J23" s="143" t="s">
        <v>4</v>
      </c>
      <c r="K23" s="137"/>
      <c r="L23" s="5" t="s">
        <v>4</v>
      </c>
      <c r="M23" s="6" t="s">
        <v>4</v>
      </c>
      <c r="N23" s="143" t="s">
        <v>4</v>
      </c>
      <c r="O23" s="136"/>
      <c r="P23" s="137"/>
    </row>
    <row r="24" spans="1:16" ht="49.2" x14ac:dyDescent="0.7">
      <c r="A24" s="10" t="s">
        <v>4</v>
      </c>
      <c r="B24" s="11" t="s">
        <v>4</v>
      </c>
      <c r="C24" s="140" t="s">
        <v>45</v>
      </c>
      <c r="D24" s="136"/>
      <c r="E24" s="137"/>
      <c r="F24" s="141" t="s">
        <v>18</v>
      </c>
      <c r="G24" s="137"/>
      <c r="H24" s="12" t="s">
        <v>46</v>
      </c>
      <c r="I24" s="12" t="s">
        <v>47</v>
      </c>
      <c r="J24" s="141" t="s">
        <v>48</v>
      </c>
      <c r="K24" s="137"/>
      <c r="L24" s="13" t="s">
        <v>49</v>
      </c>
      <c r="M24" s="14" t="s">
        <v>22</v>
      </c>
      <c r="N24" s="141" t="s">
        <v>50</v>
      </c>
      <c r="O24" s="136"/>
      <c r="P24" s="137"/>
    </row>
    <row r="25" spans="1:16" x14ac:dyDescent="0.7">
      <c r="A25" s="10" t="s">
        <v>4</v>
      </c>
      <c r="B25" s="11" t="s">
        <v>4</v>
      </c>
      <c r="C25" s="140" t="s">
        <v>51</v>
      </c>
      <c r="D25" s="136"/>
      <c r="E25" s="137"/>
      <c r="F25" s="141" t="s">
        <v>18</v>
      </c>
      <c r="G25" s="137"/>
      <c r="H25" s="12" t="s">
        <v>52</v>
      </c>
      <c r="I25" s="12" t="s">
        <v>53</v>
      </c>
      <c r="J25" s="141" t="s">
        <v>54</v>
      </c>
      <c r="K25" s="137"/>
      <c r="L25" s="13" t="s">
        <v>18</v>
      </c>
      <c r="M25" s="14" t="s">
        <v>22</v>
      </c>
      <c r="N25" s="141" t="s">
        <v>54</v>
      </c>
      <c r="O25" s="136"/>
      <c r="P25" s="137"/>
    </row>
    <row r="26" spans="1:16" x14ac:dyDescent="0.7">
      <c r="A26" s="10" t="s">
        <v>4</v>
      </c>
      <c r="B26" s="11" t="s">
        <v>4</v>
      </c>
      <c r="C26" s="140" t="s">
        <v>55</v>
      </c>
      <c r="D26" s="136"/>
      <c r="E26" s="137"/>
      <c r="F26" s="141" t="s">
        <v>18</v>
      </c>
      <c r="G26" s="137"/>
      <c r="H26" s="12" t="s">
        <v>56</v>
      </c>
      <c r="I26" s="12" t="s">
        <v>57</v>
      </c>
      <c r="J26" s="141" t="s">
        <v>58</v>
      </c>
      <c r="K26" s="137"/>
      <c r="L26" s="13" t="s">
        <v>59</v>
      </c>
      <c r="M26" s="14" t="s">
        <v>22</v>
      </c>
      <c r="N26" s="141" t="s">
        <v>60</v>
      </c>
      <c r="O26" s="136"/>
      <c r="P26" s="137"/>
    </row>
    <row r="27" spans="1:16" ht="73.8" x14ac:dyDescent="0.7">
      <c r="A27" s="10" t="s">
        <v>4</v>
      </c>
      <c r="B27" s="11" t="s">
        <v>4</v>
      </c>
      <c r="C27" s="140" t="s">
        <v>61</v>
      </c>
      <c r="D27" s="136"/>
      <c r="E27" s="137"/>
      <c r="F27" s="141" t="s">
        <v>18</v>
      </c>
      <c r="G27" s="137"/>
      <c r="H27" s="12" t="s">
        <v>62</v>
      </c>
      <c r="I27" s="12" t="s">
        <v>63</v>
      </c>
      <c r="J27" s="141" t="s">
        <v>64</v>
      </c>
      <c r="K27" s="137"/>
      <c r="L27" s="13" t="s">
        <v>65</v>
      </c>
      <c r="M27" s="14" t="s">
        <v>22</v>
      </c>
      <c r="N27" s="141" t="s">
        <v>66</v>
      </c>
      <c r="O27" s="136"/>
      <c r="P27" s="137"/>
    </row>
    <row r="28" spans="1:16" x14ac:dyDescent="0.7">
      <c r="A28" s="10" t="s">
        <v>4</v>
      </c>
      <c r="B28" s="11" t="s">
        <v>4</v>
      </c>
      <c r="C28" s="140" t="s">
        <v>67</v>
      </c>
      <c r="D28" s="136"/>
      <c r="E28" s="137"/>
      <c r="F28" s="141" t="s">
        <v>18</v>
      </c>
      <c r="G28" s="137"/>
      <c r="H28" s="12" t="s">
        <v>68</v>
      </c>
      <c r="I28" s="12" t="s">
        <v>69</v>
      </c>
      <c r="J28" s="141" t="s">
        <v>70</v>
      </c>
      <c r="K28" s="137"/>
      <c r="L28" s="13" t="s">
        <v>18</v>
      </c>
      <c r="M28" s="14" t="s">
        <v>22</v>
      </c>
      <c r="N28" s="141" t="s">
        <v>70</v>
      </c>
      <c r="O28" s="136"/>
      <c r="P28" s="137"/>
    </row>
    <row r="29" spans="1:16" x14ac:dyDescent="0.7">
      <c r="A29" s="1" t="s">
        <v>71</v>
      </c>
      <c r="B29" s="136"/>
      <c r="C29" s="136"/>
      <c r="D29" s="136"/>
      <c r="E29" s="137"/>
      <c r="F29" s="139" t="s">
        <v>18</v>
      </c>
      <c r="G29" s="137"/>
      <c r="H29" s="15" t="s">
        <v>72</v>
      </c>
      <c r="I29" s="15" t="s">
        <v>73</v>
      </c>
      <c r="J29" s="139" t="s">
        <v>74</v>
      </c>
      <c r="K29" s="137"/>
      <c r="L29" s="5" t="s">
        <v>4</v>
      </c>
      <c r="M29" s="16" t="s">
        <v>4</v>
      </c>
      <c r="N29" s="139" t="s">
        <v>75</v>
      </c>
      <c r="O29" s="136"/>
      <c r="P29" s="137"/>
    </row>
    <row r="30" spans="1:16" x14ac:dyDescent="0.7">
      <c r="A30" s="1" t="s">
        <v>76</v>
      </c>
      <c r="B30" s="136"/>
      <c r="C30" s="136"/>
      <c r="D30" s="136"/>
      <c r="E30" s="137"/>
      <c r="F30" s="139" t="s">
        <v>18</v>
      </c>
      <c r="G30" s="137"/>
      <c r="H30" s="15" t="s">
        <v>77</v>
      </c>
      <c r="I30" s="15" t="s">
        <v>78</v>
      </c>
      <c r="J30" s="139" t="s">
        <v>79</v>
      </c>
      <c r="K30" s="137"/>
      <c r="L30" s="5" t="s">
        <v>4</v>
      </c>
      <c r="M30" s="16" t="s">
        <v>4</v>
      </c>
      <c r="N30" s="139" t="s">
        <v>80</v>
      </c>
      <c r="O30" s="136"/>
      <c r="P30" s="137"/>
    </row>
    <row r="31" spans="1:16" x14ac:dyDescent="0.7">
      <c r="A31" s="5" t="s">
        <v>4</v>
      </c>
      <c r="B31" s="142" t="s">
        <v>81</v>
      </c>
      <c r="C31" s="136"/>
      <c r="D31" s="136"/>
      <c r="E31" s="137"/>
      <c r="F31" s="143" t="s">
        <v>4</v>
      </c>
      <c r="G31" s="137"/>
      <c r="H31" s="4" t="s">
        <v>4</v>
      </c>
      <c r="I31" s="4" t="s">
        <v>4</v>
      </c>
      <c r="J31" s="143" t="s">
        <v>4</v>
      </c>
      <c r="K31" s="137"/>
      <c r="L31" s="5" t="s">
        <v>4</v>
      </c>
      <c r="M31" s="6" t="s">
        <v>4</v>
      </c>
      <c r="N31" s="143" t="s">
        <v>4</v>
      </c>
      <c r="O31" s="136"/>
      <c r="P31" s="137"/>
    </row>
    <row r="32" spans="1:16" x14ac:dyDescent="0.7">
      <c r="A32" s="5" t="s">
        <v>4</v>
      </c>
      <c r="B32" s="142" t="s">
        <v>82</v>
      </c>
      <c r="C32" s="136"/>
      <c r="D32" s="136"/>
      <c r="E32" s="137"/>
      <c r="F32" s="143" t="s">
        <v>4</v>
      </c>
      <c r="G32" s="137"/>
      <c r="H32" s="4" t="s">
        <v>4</v>
      </c>
      <c r="I32" s="4" t="s">
        <v>4</v>
      </c>
      <c r="J32" s="143" t="s">
        <v>4</v>
      </c>
      <c r="K32" s="137"/>
      <c r="L32" s="5" t="s">
        <v>4</v>
      </c>
      <c r="M32" s="6" t="s">
        <v>4</v>
      </c>
      <c r="N32" s="143" t="s">
        <v>4</v>
      </c>
      <c r="O32" s="136"/>
      <c r="P32" s="137"/>
    </row>
    <row r="33" spans="1:16" x14ac:dyDescent="0.7">
      <c r="A33" s="10" t="s">
        <v>4</v>
      </c>
      <c r="B33" s="11" t="s">
        <v>4</v>
      </c>
      <c r="C33" s="140" t="s">
        <v>83</v>
      </c>
      <c r="D33" s="136"/>
      <c r="E33" s="137"/>
      <c r="F33" s="141" t="s">
        <v>18</v>
      </c>
      <c r="G33" s="137"/>
      <c r="H33" s="12" t="s">
        <v>18</v>
      </c>
      <c r="I33" s="12" t="s">
        <v>18</v>
      </c>
      <c r="J33" s="141" t="s">
        <v>84</v>
      </c>
      <c r="K33" s="137"/>
      <c r="L33" s="13" t="s">
        <v>85</v>
      </c>
      <c r="M33" s="14" t="s">
        <v>22</v>
      </c>
      <c r="N33" s="141" t="s">
        <v>86</v>
      </c>
      <c r="O33" s="136"/>
      <c r="P33" s="137"/>
    </row>
    <row r="34" spans="1:16" x14ac:dyDescent="0.7">
      <c r="A34" s="10" t="s">
        <v>4</v>
      </c>
      <c r="B34" s="11" t="s">
        <v>4</v>
      </c>
      <c r="C34" s="140" t="s">
        <v>87</v>
      </c>
      <c r="D34" s="136"/>
      <c r="E34" s="137"/>
      <c r="F34" s="141" t="s">
        <v>18</v>
      </c>
      <c r="G34" s="137"/>
      <c r="H34" s="12" t="s">
        <v>88</v>
      </c>
      <c r="I34" s="12" t="s">
        <v>88</v>
      </c>
      <c r="J34" s="141" t="s">
        <v>89</v>
      </c>
      <c r="K34" s="137"/>
      <c r="L34" s="13" t="s">
        <v>18</v>
      </c>
      <c r="M34" s="14" t="s">
        <v>22</v>
      </c>
      <c r="N34" s="141" t="s">
        <v>89</v>
      </c>
      <c r="O34" s="136"/>
      <c r="P34" s="137"/>
    </row>
    <row r="35" spans="1:16" ht="73.8" x14ac:dyDescent="0.7">
      <c r="A35" s="10" t="s">
        <v>4</v>
      </c>
      <c r="B35" s="11" t="s">
        <v>4</v>
      </c>
      <c r="C35" s="140" t="s">
        <v>90</v>
      </c>
      <c r="D35" s="136"/>
      <c r="E35" s="137"/>
      <c r="F35" s="141" t="s">
        <v>18</v>
      </c>
      <c r="G35" s="137"/>
      <c r="H35" s="12" t="s">
        <v>91</v>
      </c>
      <c r="I35" s="12" t="s">
        <v>92</v>
      </c>
      <c r="J35" s="141" t="s">
        <v>93</v>
      </c>
      <c r="K35" s="137"/>
      <c r="L35" s="13" t="s">
        <v>94</v>
      </c>
      <c r="M35" s="14" t="s">
        <v>22</v>
      </c>
      <c r="N35" s="141" t="s">
        <v>95</v>
      </c>
      <c r="O35" s="136"/>
      <c r="P35" s="137"/>
    </row>
    <row r="36" spans="1:16" ht="73.8" x14ac:dyDescent="0.7">
      <c r="A36" s="10" t="s">
        <v>4</v>
      </c>
      <c r="B36" s="11" t="s">
        <v>4</v>
      </c>
      <c r="C36" s="140" t="s">
        <v>96</v>
      </c>
      <c r="D36" s="136"/>
      <c r="E36" s="137"/>
      <c r="F36" s="141" t="s">
        <v>18</v>
      </c>
      <c r="G36" s="137"/>
      <c r="H36" s="12" t="s">
        <v>97</v>
      </c>
      <c r="I36" s="12" t="s">
        <v>98</v>
      </c>
      <c r="J36" s="141" t="s">
        <v>99</v>
      </c>
      <c r="K36" s="137"/>
      <c r="L36" s="13" t="s">
        <v>100</v>
      </c>
      <c r="M36" s="14" t="s">
        <v>22</v>
      </c>
      <c r="N36" s="141" t="s">
        <v>101</v>
      </c>
      <c r="O36" s="136"/>
      <c r="P36" s="137"/>
    </row>
    <row r="37" spans="1:16" x14ac:dyDescent="0.7">
      <c r="A37" s="1" t="s">
        <v>102</v>
      </c>
      <c r="B37" s="136"/>
      <c r="C37" s="136"/>
      <c r="D37" s="136"/>
      <c r="E37" s="137"/>
      <c r="F37" s="139" t="s">
        <v>18</v>
      </c>
      <c r="G37" s="137"/>
      <c r="H37" s="15" t="s">
        <v>103</v>
      </c>
      <c r="I37" s="15" t="s">
        <v>104</v>
      </c>
      <c r="J37" s="139" t="s">
        <v>105</v>
      </c>
      <c r="K37" s="137"/>
      <c r="L37" s="5" t="s">
        <v>4</v>
      </c>
      <c r="M37" s="16" t="s">
        <v>4</v>
      </c>
      <c r="N37" s="139" t="s">
        <v>106</v>
      </c>
      <c r="O37" s="136"/>
      <c r="P37" s="137"/>
    </row>
    <row r="38" spans="1:16" x14ac:dyDescent="0.7">
      <c r="A38" s="5" t="s">
        <v>4</v>
      </c>
      <c r="B38" s="142" t="s">
        <v>107</v>
      </c>
      <c r="C38" s="136"/>
      <c r="D38" s="136"/>
      <c r="E38" s="137"/>
      <c r="F38" s="143" t="s">
        <v>4</v>
      </c>
      <c r="G38" s="137"/>
      <c r="H38" s="4" t="s">
        <v>4</v>
      </c>
      <c r="I38" s="4" t="s">
        <v>4</v>
      </c>
      <c r="J38" s="143" t="s">
        <v>4</v>
      </c>
      <c r="K38" s="137"/>
      <c r="L38" s="5" t="s">
        <v>4</v>
      </c>
      <c r="M38" s="6" t="s">
        <v>4</v>
      </c>
      <c r="N38" s="143" t="s">
        <v>4</v>
      </c>
      <c r="O38" s="136"/>
      <c r="P38" s="137"/>
    </row>
    <row r="39" spans="1:16" ht="49.2" x14ac:dyDescent="0.7">
      <c r="A39" s="10" t="s">
        <v>4</v>
      </c>
      <c r="B39" s="11" t="s">
        <v>4</v>
      </c>
      <c r="C39" s="140" t="s">
        <v>108</v>
      </c>
      <c r="D39" s="136"/>
      <c r="E39" s="137"/>
      <c r="F39" s="141" t="s">
        <v>18</v>
      </c>
      <c r="G39" s="137"/>
      <c r="H39" s="12" t="s">
        <v>109</v>
      </c>
      <c r="I39" s="12" t="s">
        <v>110</v>
      </c>
      <c r="J39" s="141" t="s">
        <v>111</v>
      </c>
      <c r="K39" s="137"/>
      <c r="L39" s="13" t="s">
        <v>112</v>
      </c>
      <c r="M39" s="14" t="s">
        <v>22</v>
      </c>
      <c r="N39" s="141" t="s">
        <v>18</v>
      </c>
      <c r="O39" s="136"/>
      <c r="P39" s="137"/>
    </row>
    <row r="40" spans="1:16" x14ac:dyDescent="0.7">
      <c r="A40" s="10" t="s">
        <v>4</v>
      </c>
      <c r="B40" s="11" t="s">
        <v>4</v>
      </c>
      <c r="C40" s="11" t="s">
        <v>4</v>
      </c>
      <c r="D40" s="140" t="s">
        <v>108</v>
      </c>
      <c r="E40" s="137"/>
      <c r="F40" s="141" t="s">
        <v>18</v>
      </c>
      <c r="G40" s="137"/>
      <c r="H40" s="12" t="s">
        <v>18</v>
      </c>
      <c r="I40" s="12" t="s">
        <v>18</v>
      </c>
      <c r="J40" s="141" t="s">
        <v>18</v>
      </c>
      <c r="K40" s="137"/>
      <c r="L40" s="13" t="s">
        <v>113</v>
      </c>
      <c r="M40" s="14" t="s">
        <v>22</v>
      </c>
      <c r="N40" s="141" t="s">
        <v>114</v>
      </c>
      <c r="O40" s="136"/>
      <c r="P40" s="137"/>
    </row>
    <row r="41" spans="1:16" x14ac:dyDescent="0.7">
      <c r="A41" s="10" t="s">
        <v>4</v>
      </c>
      <c r="B41" s="11" t="s">
        <v>4</v>
      </c>
      <c r="C41" s="140" t="s">
        <v>115</v>
      </c>
      <c r="D41" s="136"/>
      <c r="E41" s="137"/>
      <c r="F41" s="141" t="s">
        <v>18</v>
      </c>
      <c r="G41" s="137"/>
      <c r="H41" s="12" t="s">
        <v>116</v>
      </c>
      <c r="I41" s="12" t="s">
        <v>117</v>
      </c>
      <c r="J41" s="141" t="s">
        <v>118</v>
      </c>
      <c r="K41" s="137"/>
      <c r="L41" s="13" t="s">
        <v>119</v>
      </c>
      <c r="M41" s="14" t="s">
        <v>22</v>
      </c>
      <c r="N41" s="141" t="s">
        <v>120</v>
      </c>
      <c r="O41" s="136"/>
      <c r="P41" s="137"/>
    </row>
    <row r="42" spans="1:16" x14ac:dyDescent="0.7">
      <c r="A42" s="10" t="s">
        <v>4</v>
      </c>
      <c r="B42" s="11" t="s">
        <v>4</v>
      </c>
      <c r="C42" s="140" t="s">
        <v>121</v>
      </c>
      <c r="D42" s="136"/>
      <c r="E42" s="137"/>
      <c r="F42" s="141" t="s">
        <v>4</v>
      </c>
      <c r="G42" s="137"/>
      <c r="H42" s="12" t="s">
        <v>4</v>
      </c>
      <c r="I42" s="12" t="s">
        <v>4</v>
      </c>
      <c r="J42" s="141" t="s">
        <v>4</v>
      </c>
      <c r="K42" s="137"/>
      <c r="L42" s="13" t="s">
        <v>4</v>
      </c>
      <c r="M42" s="14" t="s">
        <v>4</v>
      </c>
      <c r="N42" s="141" t="s">
        <v>4</v>
      </c>
      <c r="O42" s="136"/>
      <c r="P42" s="137"/>
    </row>
    <row r="43" spans="1:16" x14ac:dyDescent="0.7">
      <c r="A43" s="10" t="s">
        <v>4</v>
      </c>
      <c r="B43" s="11" t="s">
        <v>4</v>
      </c>
      <c r="C43" s="11" t="s">
        <v>4</v>
      </c>
      <c r="D43" s="140" t="s">
        <v>122</v>
      </c>
      <c r="E43" s="137"/>
      <c r="F43" s="141" t="s">
        <v>18</v>
      </c>
      <c r="G43" s="137"/>
      <c r="H43" s="12" t="s">
        <v>18</v>
      </c>
      <c r="I43" s="12" t="s">
        <v>123</v>
      </c>
      <c r="J43" s="141" t="s">
        <v>18</v>
      </c>
      <c r="K43" s="137"/>
      <c r="L43" s="13" t="s">
        <v>18</v>
      </c>
      <c r="M43" s="14" t="s">
        <v>22</v>
      </c>
      <c r="N43" s="141" t="s">
        <v>18</v>
      </c>
      <c r="O43" s="136"/>
      <c r="P43" s="137"/>
    </row>
    <row r="44" spans="1:16" x14ac:dyDescent="0.7">
      <c r="A44" s="10" t="s">
        <v>4</v>
      </c>
      <c r="B44" s="11" t="s">
        <v>4</v>
      </c>
      <c r="C44" s="11" t="s">
        <v>4</v>
      </c>
      <c r="D44" s="140" t="s">
        <v>124</v>
      </c>
      <c r="E44" s="137"/>
      <c r="F44" s="141" t="s">
        <v>18</v>
      </c>
      <c r="G44" s="137"/>
      <c r="H44" s="12" t="s">
        <v>18</v>
      </c>
      <c r="I44" s="12" t="s">
        <v>125</v>
      </c>
      <c r="J44" s="141" t="s">
        <v>18</v>
      </c>
      <c r="K44" s="137"/>
      <c r="L44" s="13" t="s">
        <v>18</v>
      </c>
      <c r="M44" s="14" t="s">
        <v>22</v>
      </c>
      <c r="N44" s="141" t="s">
        <v>18</v>
      </c>
      <c r="O44" s="136"/>
      <c r="P44" s="137"/>
    </row>
    <row r="45" spans="1:16" ht="49.2" x14ac:dyDescent="0.7">
      <c r="A45" s="10" t="s">
        <v>4</v>
      </c>
      <c r="B45" s="11" t="s">
        <v>4</v>
      </c>
      <c r="C45" s="11" t="s">
        <v>4</v>
      </c>
      <c r="D45" s="140" t="s">
        <v>126</v>
      </c>
      <c r="E45" s="137"/>
      <c r="F45" s="141" t="s">
        <v>18</v>
      </c>
      <c r="G45" s="137"/>
      <c r="H45" s="12" t="s">
        <v>18</v>
      </c>
      <c r="I45" s="12" t="s">
        <v>127</v>
      </c>
      <c r="J45" s="141" t="s">
        <v>128</v>
      </c>
      <c r="K45" s="137"/>
      <c r="L45" s="13" t="s">
        <v>112</v>
      </c>
      <c r="M45" s="14" t="s">
        <v>22</v>
      </c>
      <c r="N45" s="141" t="s">
        <v>18</v>
      </c>
      <c r="O45" s="136"/>
      <c r="P45" s="137"/>
    </row>
    <row r="46" spans="1:16" x14ac:dyDescent="0.7">
      <c r="A46" s="10" t="s">
        <v>4</v>
      </c>
      <c r="B46" s="11" t="s">
        <v>4</v>
      </c>
      <c r="C46" s="11" t="s">
        <v>4</v>
      </c>
      <c r="D46" s="140" t="s">
        <v>129</v>
      </c>
      <c r="E46" s="137"/>
      <c r="F46" s="141" t="s">
        <v>18</v>
      </c>
      <c r="G46" s="137"/>
      <c r="H46" s="12" t="s">
        <v>18</v>
      </c>
      <c r="I46" s="12" t="s">
        <v>130</v>
      </c>
      <c r="J46" s="141" t="s">
        <v>18</v>
      </c>
      <c r="K46" s="137"/>
      <c r="L46" s="13" t="s">
        <v>18</v>
      </c>
      <c r="M46" s="14" t="s">
        <v>22</v>
      </c>
      <c r="N46" s="141" t="s">
        <v>18</v>
      </c>
      <c r="O46" s="136"/>
      <c r="P46" s="137"/>
    </row>
    <row r="47" spans="1:16" x14ac:dyDescent="0.7">
      <c r="A47" s="10" t="s">
        <v>4</v>
      </c>
      <c r="B47" s="11" t="s">
        <v>4</v>
      </c>
      <c r="C47" s="11" t="s">
        <v>4</v>
      </c>
      <c r="D47" s="140" t="s">
        <v>131</v>
      </c>
      <c r="E47" s="137"/>
      <c r="F47" s="141" t="s">
        <v>18</v>
      </c>
      <c r="G47" s="137"/>
      <c r="H47" s="12" t="s">
        <v>18</v>
      </c>
      <c r="I47" s="12" t="s">
        <v>132</v>
      </c>
      <c r="J47" s="141" t="s">
        <v>18</v>
      </c>
      <c r="K47" s="137"/>
      <c r="L47" s="13" t="s">
        <v>18</v>
      </c>
      <c r="M47" s="14" t="s">
        <v>22</v>
      </c>
      <c r="N47" s="141" t="s">
        <v>18</v>
      </c>
      <c r="O47" s="136"/>
      <c r="P47" s="137"/>
    </row>
    <row r="48" spans="1:16" x14ac:dyDescent="0.7">
      <c r="A48" s="10" t="s">
        <v>4</v>
      </c>
      <c r="B48" s="11" t="s">
        <v>4</v>
      </c>
      <c r="C48" s="11" t="s">
        <v>4</v>
      </c>
      <c r="D48" s="140" t="s">
        <v>133</v>
      </c>
      <c r="E48" s="137"/>
      <c r="F48" s="141" t="s">
        <v>18</v>
      </c>
      <c r="G48" s="137"/>
      <c r="H48" s="12" t="s">
        <v>134</v>
      </c>
      <c r="I48" s="12" t="s">
        <v>18</v>
      </c>
      <c r="J48" s="141" t="s">
        <v>84</v>
      </c>
      <c r="K48" s="137"/>
      <c r="L48" s="13" t="s">
        <v>135</v>
      </c>
      <c r="M48" s="14" t="s">
        <v>22</v>
      </c>
      <c r="N48" s="141" t="s">
        <v>118</v>
      </c>
      <c r="O48" s="136"/>
      <c r="P48" s="137"/>
    </row>
    <row r="49" spans="1:16" x14ac:dyDescent="0.7">
      <c r="A49" s="10" t="s">
        <v>4</v>
      </c>
      <c r="B49" s="11" t="s">
        <v>4</v>
      </c>
      <c r="C49" s="11" t="s">
        <v>4</v>
      </c>
      <c r="D49" s="140" t="s">
        <v>136</v>
      </c>
      <c r="E49" s="137"/>
      <c r="F49" s="141" t="s">
        <v>18</v>
      </c>
      <c r="G49" s="137"/>
      <c r="H49" s="12" t="s">
        <v>18</v>
      </c>
      <c r="I49" s="12" t="s">
        <v>18</v>
      </c>
      <c r="J49" s="141" t="s">
        <v>137</v>
      </c>
      <c r="K49" s="137"/>
      <c r="L49" s="13" t="s">
        <v>18</v>
      </c>
      <c r="M49" s="14" t="s">
        <v>22</v>
      </c>
      <c r="N49" s="141" t="s">
        <v>137</v>
      </c>
      <c r="O49" s="136"/>
      <c r="P49" s="137"/>
    </row>
    <row r="50" spans="1:16" ht="49.2" x14ac:dyDescent="0.7">
      <c r="A50" s="10" t="s">
        <v>4</v>
      </c>
      <c r="B50" s="11" t="s">
        <v>4</v>
      </c>
      <c r="C50" s="11" t="s">
        <v>4</v>
      </c>
      <c r="D50" s="140" t="s">
        <v>138</v>
      </c>
      <c r="E50" s="137"/>
      <c r="F50" s="141" t="s">
        <v>18</v>
      </c>
      <c r="G50" s="137"/>
      <c r="H50" s="12" t="s">
        <v>18</v>
      </c>
      <c r="I50" s="12" t="s">
        <v>18</v>
      </c>
      <c r="J50" s="141" t="s">
        <v>120</v>
      </c>
      <c r="K50" s="137"/>
      <c r="L50" s="13" t="s">
        <v>112</v>
      </c>
      <c r="M50" s="14" t="s">
        <v>22</v>
      </c>
      <c r="N50" s="141" t="s">
        <v>18</v>
      </c>
      <c r="O50" s="136"/>
      <c r="P50" s="137"/>
    </row>
    <row r="51" spans="1:16" ht="49.2" x14ac:dyDescent="0.7">
      <c r="A51" s="10" t="s">
        <v>4</v>
      </c>
      <c r="B51" s="11" t="s">
        <v>4</v>
      </c>
      <c r="C51" s="11" t="s">
        <v>4</v>
      </c>
      <c r="D51" s="140" t="s">
        <v>139</v>
      </c>
      <c r="E51" s="137"/>
      <c r="F51" s="141" t="s">
        <v>18</v>
      </c>
      <c r="G51" s="137"/>
      <c r="H51" s="12" t="s">
        <v>18</v>
      </c>
      <c r="I51" s="12" t="s">
        <v>18</v>
      </c>
      <c r="J51" s="141" t="s">
        <v>140</v>
      </c>
      <c r="K51" s="137"/>
      <c r="L51" s="13" t="s">
        <v>141</v>
      </c>
      <c r="M51" s="14" t="s">
        <v>22</v>
      </c>
      <c r="N51" s="141" t="s">
        <v>142</v>
      </c>
      <c r="O51" s="136"/>
      <c r="P51" s="137"/>
    </row>
    <row r="52" spans="1:16" ht="49.2" x14ac:dyDescent="0.7">
      <c r="A52" s="10" t="s">
        <v>4</v>
      </c>
      <c r="B52" s="11" t="s">
        <v>4</v>
      </c>
      <c r="C52" s="11" t="s">
        <v>4</v>
      </c>
      <c r="D52" s="140" t="s">
        <v>143</v>
      </c>
      <c r="E52" s="137"/>
      <c r="F52" s="141" t="s">
        <v>18</v>
      </c>
      <c r="G52" s="137"/>
      <c r="H52" s="12" t="s">
        <v>18</v>
      </c>
      <c r="I52" s="12" t="s">
        <v>18</v>
      </c>
      <c r="J52" s="141" t="s">
        <v>86</v>
      </c>
      <c r="K52" s="137"/>
      <c r="L52" s="13" t="s">
        <v>112</v>
      </c>
      <c r="M52" s="14" t="s">
        <v>22</v>
      </c>
      <c r="N52" s="141" t="s">
        <v>18</v>
      </c>
      <c r="O52" s="136"/>
      <c r="P52" s="137"/>
    </row>
    <row r="53" spans="1:16" x14ac:dyDescent="0.7">
      <c r="A53" s="10" t="s">
        <v>4</v>
      </c>
      <c r="B53" s="11" t="s">
        <v>4</v>
      </c>
      <c r="C53" s="11" t="s">
        <v>4</v>
      </c>
      <c r="D53" s="140" t="s">
        <v>144</v>
      </c>
      <c r="E53" s="137"/>
      <c r="F53" s="141" t="s">
        <v>18</v>
      </c>
      <c r="G53" s="137"/>
      <c r="H53" s="12" t="s">
        <v>18</v>
      </c>
      <c r="I53" s="12" t="s">
        <v>18</v>
      </c>
      <c r="J53" s="141" t="s">
        <v>137</v>
      </c>
      <c r="K53" s="137"/>
      <c r="L53" s="13" t="s">
        <v>18</v>
      </c>
      <c r="M53" s="14" t="s">
        <v>22</v>
      </c>
      <c r="N53" s="141" t="s">
        <v>137</v>
      </c>
      <c r="O53" s="136"/>
      <c r="P53" s="137"/>
    </row>
    <row r="54" spans="1:16" x14ac:dyDescent="0.7">
      <c r="A54" s="10" t="s">
        <v>4</v>
      </c>
      <c r="B54" s="11" t="s">
        <v>4</v>
      </c>
      <c r="C54" s="11" t="s">
        <v>4</v>
      </c>
      <c r="D54" s="140" t="s">
        <v>145</v>
      </c>
      <c r="E54" s="137"/>
      <c r="F54" s="141" t="s">
        <v>18</v>
      </c>
      <c r="G54" s="137"/>
      <c r="H54" s="12" t="s">
        <v>18</v>
      </c>
      <c r="I54" s="12" t="s">
        <v>18</v>
      </c>
      <c r="J54" s="141" t="s">
        <v>146</v>
      </c>
      <c r="K54" s="137"/>
      <c r="L54" s="13" t="s">
        <v>18</v>
      </c>
      <c r="M54" s="14" t="s">
        <v>22</v>
      </c>
      <c r="N54" s="141" t="s">
        <v>146</v>
      </c>
      <c r="O54" s="136"/>
      <c r="P54" s="137"/>
    </row>
    <row r="55" spans="1:16" ht="73.8" x14ac:dyDescent="0.7">
      <c r="A55" s="10" t="s">
        <v>4</v>
      </c>
      <c r="B55" s="11" t="s">
        <v>4</v>
      </c>
      <c r="C55" s="11" t="s">
        <v>4</v>
      </c>
      <c r="D55" s="140" t="s">
        <v>147</v>
      </c>
      <c r="E55" s="137"/>
      <c r="F55" s="141" t="s">
        <v>18</v>
      </c>
      <c r="G55" s="137"/>
      <c r="H55" s="12" t="s">
        <v>148</v>
      </c>
      <c r="I55" s="12" t="s">
        <v>149</v>
      </c>
      <c r="J55" s="141" t="s">
        <v>150</v>
      </c>
      <c r="K55" s="137"/>
      <c r="L55" s="13" t="s">
        <v>151</v>
      </c>
      <c r="M55" s="14" t="s">
        <v>22</v>
      </c>
      <c r="N55" s="141" t="s">
        <v>84</v>
      </c>
      <c r="O55" s="136"/>
      <c r="P55" s="137"/>
    </row>
    <row r="56" spans="1:16" x14ac:dyDescent="0.7">
      <c r="A56" s="10" t="s">
        <v>4</v>
      </c>
      <c r="B56" s="11" t="s">
        <v>4</v>
      </c>
      <c r="C56" s="11" t="s">
        <v>4</v>
      </c>
      <c r="D56" s="140" t="s">
        <v>152</v>
      </c>
      <c r="E56" s="137"/>
      <c r="F56" s="141" t="s">
        <v>18</v>
      </c>
      <c r="G56" s="137"/>
      <c r="H56" s="12" t="s">
        <v>153</v>
      </c>
      <c r="I56" s="12" t="s">
        <v>18</v>
      </c>
      <c r="J56" s="141" t="s">
        <v>18</v>
      </c>
      <c r="K56" s="137"/>
      <c r="L56" s="13" t="s">
        <v>18</v>
      </c>
      <c r="M56" s="14" t="s">
        <v>22</v>
      </c>
      <c r="N56" s="141" t="s">
        <v>18</v>
      </c>
      <c r="O56" s="136"/>
      <c r="P56" s="137"/>
    </row>
    <row r="57" spans="1:16" x14ac:dyDescent="0.7">
      <c r="A57" s="1" t="s">
        <v>154</v>
      </c>
      <c r="B57" s="136"/>
      <c r="C57" s="136"/>
      <c r="D57" s="136"/>
      <c r="E57" s="137"/>
      <c r="F57" s="139" t="s">
        <v>18</v>
      </c>
      <c r="G57" s="137"/>
      <c r="H57" s="15" t="s">
        <v>155</v>
      </c>
      <c r="I57" s="15" t="s">
        <v>156</v>
      </c>
      <c r="J57" s="139" t="s">
        <v>157</v>
      </c>
      <c r="K57" s="137"/>
      <c r="L57" s="5" t="s">
        <v>4</v>
      </c>
      <c r="M57" s="16" t="s">
        <v>4</v>
      </c>
      <c r="N57" s="139" t="s">
        <v>158</v>
      </c>
      <c r="O57" s="136"/>
      <c r="P57" s="137"/>
    </row>
    <row r="58" spans="1:16" x14ac:dyDescent="0.7">
      <c r="A58" s="5" t="s">
        <v>4</v>
      </c>
      <c r="B58" s="142" t="s">
        <v>159</v>
      </c>
      <c r="C58" s="136"/>
      <c r="D58" s="136"/>
      <c r="E58" s="137"/>
      <c r="F58" s="143" t="s">
        <v>4</v>
      </c>
      <c r="G58" s="137"/>
      <c r="H58" s="4" t="s">
        <v>4</v>
      </c>
      <c r="I58" s="4" t="s">
        <v>4</v>
      </c>
      <c r="J58" s="143" t="s">
        <v>4</v>
      </c>
      <c r="K58" s="137"/>
      <c r="L58" s="5" t="s">
        <v>4</v>
      </c>
      <c r="M58" s="6" t="s">
        <v>4</v>
      </c>
      <c r="N58" s="143" t="s">
        <v>4</v>
      </c>
      <c r="O58" s="136"/>
      <c r="P58" s="137"/>
    </row>
    <row r="59" spans="1:16" ht="73.8" x14ac:dyDescent="0.7">
      <c r="A59" s="10" t="s">
        <v>4</v>
      </c>
      <c r="B59" s="11" t="s">
        <v>4</v>
      </c>
      <c r="C59" s="140" t="s">
        <v>160</v>
      </c>
      <c r="D59" s="136"/>
      <c r="E59" s="137"/>
      <c r="F59" s="141" t="s">
        <v>18</v>
      </c>
      <c r="G59" s="137"/>
      <c r="H59" s="12" t="s">
        <v>161</v>
      </c>
      <c r="I59" s="12" t="s">
        <v>162</v>
      </c>
      <c r="J59" s="141" t="s">
        <v>163</v>
      </c>
      <c r="K59" s="137"/>
      <c r="L59" s="13" t="s">
        <v>164</v>
      </c>
      <c r="M59" s="14" t="s">
        <v>22</v>
      </c>
      <c r="N59" s="141" t="s">
        <v>165</v>
      </c>
      <c r="O59" s="136"/>
      <c r="P59" s="137"/>
    </row>
    <row r="60" spans="1:16" x14ac:dyDescent="0.7">
      <c r="A60" s="10" t="s">
        <v>4</v>
      </c>
      <c r="B60" s="11" t="s">
        <v>4</v>
      </c>
      <c r="C60" s="140" t="s">
        <v>166</v>
      </c>
      <c r="D60" s="136"/>
      <c r="E60" s="137"/>
      <c r="F60" s="141" t="s">
        <v>18</v>
      </c>
      <c r="G60" s="137"/>
      <c r="H60" s="12" t="s">
        <v>18</v>
      </c>
      <c r="I60" s="12" t="s">
        <v>18</v>
      </c>
      <c r="J60" s="141" t="s">
        <v>167</v>
      </c>
      <c r="K60" s="137"/>
      <c r="L60" s="13" t="s">
        <v>18</v>
      </c>
      <c r="M60" s="14" t="s">
        <v>22</v>
      </c>
      <c r="N60" s="141" t="s">
        <v>167</v>
      </c>
      <c r="O60" s="136"/>
      <c r="P60" s="137"/>
    </row>
    <row r="61" spans="1:16" ht="73.8" x14ac:dyDescent="0.7">
      <c r="A61" s="10" t="s">
        <v>4</v>
      </c>
      <c r="B61" s="11" t="s">
        <v>4</v>
      </c>
      <c r="C61" s="140" t="s">
        <v>168</v>
      </c>
      <c r="D61" s="136"/>
      <c r="E61" s="137"/>
      <c r="F61" s="141" t="s">
        <v>18</v>
      </c>
      <c r="G61" s="137"/>
      <c r="H61" s="12" t="s">
        <v>169</v>
      </c>
      <c r="I61" s="12" t="s">
        <v>170</v>
      </c>
      <c r="J61" s="141" t="s">
        <v>171</v>
      </c>
      <c r="K61" s="137"/>
      <c r="L61" s="13" t="s">
        <v>172</v>
      </c>
      <c r="M61" s="14" t="s">
        <v>22</v>
      </c>
      <c r="N61" s="141" t="s">
        <v>118</v>
      </c>
      <c r="O61" s="136"/>
      <c r="P61" s="137"/>
    </row>
    <row r="62" spans="1:16" ht="73.8" x14ac:dyDescent="0.7">
      <c r="A62" s="10" t="s">
        <v>4</v>
      </c>
      <c r="B62" s="11" t="s">
        <v>4</v>
      </c>
      <c r="C62" s="140" t="s">
        <v>173</v>
      </c>
      <c r="D62" s="136"/>
      <c r="E62" s="137"/>
      <c r="F62" s="141" t="s">
        <v>18</v>
      </c>
      <c r="G62" s="137"/>
      <c r="H62" s="12" t="s">
        <v>18</v>
      </c>
      <c r="I62" s="12" t="s">
        <v>18</v>
      </c>
      <c r="J62" s="141" t="s">
        <v>120</v>
      </c>
      <c r="K62" s="137"/>
      <c r="L62" s="13" t="s">
        <v>172</v>
      </c>
      <c r="M62" s="14" t="s">
        <v>22</v>
      </c>
      <c r="N62" s="141" t="s">
        <v>86</v>
      </c>
      <c r="O62" s="136"/>
      <c r="P62" s="137"/>
    </row>
    <row r="63" spans="1:16" x14ac:dyDescent="0.7">
      <c r="A63" s="10" t="s">
        <v>4</v>
      </c>
      <c r="B63" s="11" t="s">
        <v>4</v>
      </c>
      <c r="C63" s="140" t="s">
        <v>174</v>
      </c>
      <c r="D63" s="136"/>
      <c r="E63" s="137"/>
      <c r="F63" s="141" t="s">
        <v>18</v>
      </c>
      <c r="G63" s="137"/>
      <c r="H63" s="12" t="s">
        <v>175</v>
      </c>
      <c r="I63" s="12" t="s">
        <v>176</v>
      </c>
      <c r="J63" s="141" t="s">
        <v>177</v>
      </c>
      <c r="K63" s="137"/>
      <c r="L63" s="13" t="s">
        <v>18</v>
      </c>
      <c r="M63" s="14" t="s">
        <v>22</v>
      </c>
      <c r="N63" s="141" t="s">
        <v>177</v>
      </c>
      <c r="O63" s="136"/>
      <c r="P63" s="137"/>
    </row>
    <row r="64" spans="1:16" ht="73.8" x14ac:dyDescent="0.7">
      <c r="A64" s="10" t="s">
        <v>4</v>
      </c>
      <c r="B64" s="11" t="s">
        <v>4</v>
      </c>
      <c r="C64" s="140" t="s">
        <v>178</v>
      </c>
      <c r="D64" s="136"/>
      <c r="E64" s="137"/>
      <c r="F64" s="141" t="s">
        <v>18</v>
      </c>
      <c r="G64" s="137"/>
      <c r="H64" s="12" t="s">
        <v>179</v>
      </c>
      <c r="I64" s="12" t="s">
        <v>180</v>
      </c>
      <c r="J64" s="141" t="s">
        <v>171</v>
      </c>
      <c r="K64" s="137"/>
      <c r="L64" s="13" t="s">
        <v>164</v>
      </c>
      <c r="M64" s="14" t="s">
        <v>22</v>
      </c>
      <c r="N64" s="141" t="s">
        <v>84</v>
      </c>
      <c r="O64" s="136"/>
      <c r="P64" s="137"/>
    </row>
    <row r="65" spans="1:16" x14ac:dyDescent="0.7">
      <c r="A65" s="1" t="s">
        <v>181</v>
      </c>
      <c r="B65" s="136"/>
      <c r="C65" s="136"/>
      <c r="D65" s="136"/>
      <c r="E65" s="137"/>
      <c r="F65" s="139" t="s">
        <v>18</v>
      </c>
      <c r="G65" s="137"/>
      <c r="H65" s="15" t="s">
        <v>182</v>
      </c>
      <c r="I65" s="15" t="s">
        <v>183</v>
      </c>
      <c r="J65" s="139" t="s">
        <v>184</v>
      </c>
      <c r="K65" s="137"/>
      <c r="L65" s="5" t="s">
        <v>4</v>
      </c>
      <c r="M65" s="16" t="s">
        <v>4</v>
      </c>
      <c r="N65" s="139" t="s">
        <v>185</v>
      </c>
      <c r="O65" s="136"/>
      <c r="P65" s="137"/>
    </row>
    <row r="66" spans="1:16" x14ac:dyDescent="0.7">
      <c r="A66" s="1" t="s">
        <v>186</v>
      </c>
      <c r="B66" s="136"/>
      <c r="C66" s="136"/>
      <c r="D66" s="136"/>
      <c r="E66" s="137"/>
      <c r="F66" s="139" t="s">
        <v>18</v>
      </c>
      <c r="G66" s="137"/>
      <c r="H66" s="15" t="s">
        <v>187</v>
      </c>
      <c r="I66" s="15" t="s">
        <v>188</v>
      </c>
      <c r="J66" s="139" t="s">
        <v>189</v>
      </c>
      <c r="K66" s="137"/>
      <c r="L66" s="5" t="s">
        <v>4</v>
      </c>
      <c r="M66" s="16" t="s">
        <v>4</v>
      </c>
      <c r="N66" s="139" t="s">
        <v>190</v>
      </c>
      <c r="O66" s="136"/>
      <c r="P66" s="137"/>
    </row>
    <row r="67" spans="1:16" x14ac:dyDescent="0.7">
      <c r="A67" s="5" t="s">
        <v>4</v>
      </c>
      <c r="B67" s="142" t="s">
        <v>191</v>
      </c>
      <c r="C67" s="136"/>
      <c r="D67" s="136"/>
      <c r="E67" s="137"/>
      <c r="F67" s="143" t="s">
        <v>4</v>
      </c>
      <c r="G67" s="137"/>
      <c r="H67" s="4" t="s">
        <v>4</v>
      </c>
      <c r="I67" s="4" t="s">
        <v>4</v>
      </c>
      <c r="J67" s="143" t="s">
        <v>4</v>
      </c>
      <c r="K67" s="137"/>
      <c r="L67" s="5" t="s">
        <v>4</v>
      </c>
      <c r="M67" s="6" t="s">
        <v>4</v>
      </c>
      <c r="N67" s="143" t="s">
        <v>4</v>
      </c>
      <c r="O67" s="136"/>
      <c r="P67" s="137"/>
    </row>
    <row r="68" spans="1:16" x14ac:dyDescent="0.7">
      <c r="A68" s="5" t="s">
        <v>4</v>
      </c>
      <c r="B68" s="142" t="s">
        <v>192</v>
      </c>
      <c r="C68" s="136"/>
      <c r="D68" s="136"/>
      <c r="E68" s="137"/>
      <c r="F68" s="143" t="s">
        <v>4</v>
      </c>
      <c r="G68" s="137"/>
      <c r="H68" s="4" t="s">
        <v>4</v>
      </c>
      <c r="I68" s="4" t="s">
        <v>4</v>
      </c>
      <c r="J68" s="143" t="s">
        <v>4</v>
      </c>
      <c r="K68" s="137"/>
      <c r="L68" s="5" t="s">
        <v>4</v>
      </c>
      <c r="M68" s="6" t="s">
        <v>4</v>
      </c>
      <c r="N68" s="143" t="s">
        <v>4</v>
      </c>
      <c r="O68" s="136"/>
      <c r="P68" s="137"/>
    </row>
    <row r="69" spans="1:16" x14ac:dyDescent="0.7">
      <c r="A69" s="10" t="s">
        <v>4</v>
      </c>
      <c r="B69" s="11" t="s">
        <v>4</v>
      </c>
      <c r="C69" s="140" t="s">
        <v>193</v>
      </c>
      <c r="D69" s="136"/>
      <c r="E69" s="137"/>
      <c r="F69" s="141" t="s">
        <v>4</v>
      </c>
      <c r="G69" s="137"/>
      <c r="H69" s="12" t="s">
        <v>4</v>
      </c>
      <c r="I69" s="12" t="s">
        <v>4</v>
      </c>
      <c r="J69" s="141" t="s">
        <v>4</v>
      </c>
      <c r="K69" s="137"/>
      <c r="L69" s="13" t="s">
        <v>4</v>
      </c>
      <c r="M69" s="14" t="s">
        <v>4</v>
      </c>
      <c r="N69" s="141" t="s">
        <v>4</v>
      </c>
      <c r="O69" s="136"/>
      <c r="P69" s="137"/>
    </row>
    <row r="70" spans="1:16" ht="49.2" x14ac:dyDescent="0.7">
      <c r="A70" s="10" t="s">
        <v>4</v>
      </c>
      <c r="B70" s="11" t="s">
        <v>4</v>
      </c>
      <c r="C70" s="11" t="s">
        <v>4</v>
      </c>
      <c r="D70" s="140" t="s">
        <v>194</v>
      </c>
      <c r="E70" s="137"/>
      <c r="F70" s="141" t="s">
        <v>18</v>
      </c>
      <c r="G70" s="137"/>
      <c r="H70" s="12" t="s">
        <v>18</v>
      </c>
      <c r="I70" s="12" t="s">
        <v>18</v>
      </c>
      <c r="J70" s="141" t="s">
        <v>195</v>
      </c>
      <c r="K70" s="137"/>
      <c r="L70" s="13" t="s">
        <v>112</v>
      </c>
      <c r="M70" s="14" t="s">
        <v>22</v>
      </c>
      <c r="N70" s="141" t="s">
        <v>18</v>
      </c>
      <c r="O70" s="136"/>
      <c r="P70" s="137"/>
    </row>
    <row r="71" spans="1:16" ht="49.2" x14ac:dyDescent="0.7">
      <c r="A71" s="10" t="s">
        <v>4</v>
      </c>
      <c r="B71" s="11" t="s">
        <v>4</v>
      </c>
      <c r="C71" s="11" t="s">
        <v>4</v>
      </c>
      <c r="D71" s="140" t="s">
        <v>196</v>
      </c>
      <c r="E71" s="137"/>
      <c r="F71" s="141" t="s">
        <v>18</v>
      </c>
      <c r="G71" s="137"/>
      <c r="H71" s="12" t="s">
        <v>18</v>
      </c>
      <c r="I71" s="12" t="s">
        <v>18</v>
      </c>
      <c r="J71" s="141" t="s">
        <v>197</v>
      </c>
      <c r="K71" s="137"/>
      <c r="L71" s="13" t="s">
        <v>112</v>
      </c>
      <c r="M71" s="14" t="s">
        <v>22</v>
      </c>
      <c r="N71" s="141" t="s">
        <v>18</v>
      </c>
      <c r="O71" s="136"/>
      <c r="P71" s="137"/>
    </row>
    <row r="72" spans="1:16" ht="49.2" x14ac:dyDescent="0.7">
      <c r="A72" s="10" t="s">
        <v>4</v>
      </c>
      <c r="B72" s="11" t="s">
        <v>4</v>
      </c>
      <c r="C72" s="11" t="s">
        <v>4</v>
      </c>
      <c r="D72" s="140" t="s">
        <v>198</v>
      </c>
      <c r="E72" s="137"/>
      <c r="F72" s="141" t="s">
        <v>18</v>
      </c>
      <c r="G72" s="137"/>
      <c r="H72" s="12" t="s">
        <v>18</v>
      </c>
      <c r="I72" s="12" t="s">
        <v>18</v>
      </c>
      <c r="J72" s="141" t="s">
        <v>199</v>
      </c>
      <c r="K72" s="137"/>
      <c r="L72" s="13" t="s">
        <v>112</v>
      </c>
      <c r="M72" s="14" t="s">
        <v>22</v>
      </c>
      <c r="N72" s="141" t="s">
        <v>18</v>
      </c>
      <c r="O72" s="136"/>
      <c r="P72" s="137"/>
    </row>
    <row r="73" spans="1:16" x14ac:dyDescent="0.7">
      <c r="A73" s="10" t="s">
        <v>4</v>
      </c>
      <c r="B73" s="11" t="s">
        <v>4</v>
      </c>
      <c r="C73" s="140" t="s">
        <v>200</v>
      </c>
      <c r="D73" s="136"/>
      <c r="E73" s="137"/>
      <c r="F73" s="141" t="s">
        <v>4</v>
      </c>
      <c r="G73" s="137"/>
      <c r="H73" s="12" t="s">
        <v>4</v>
      </c>
      <c r="I73" s="12" t="s">
        <v>4</v>
      </c>
      <c r="J73" s="141" t="s">
        <v>4</v>
      </c>
      <c r="K73" s="137"/>
      <c r="L73" s="13" t="s">
        <v>4</v>
      </c>
      <c r="M73" s="14" t="s">
        <v>4</v>
      </c>
      <c r="N73" s="141" t="s">
        <v>4</v>
      </c>
      <c r="O73" s="136"/>
      <c r="P73" s="137"/>
    </row>
    <row r="74" spans="1:16" ht="49.2" x14ac:dyDescent="0.7">
      <c r="A74" s="10" t="s">
        <v>4</v>
      </c>
      <c r="B74" s="11" t="s">
        <v>4</v>
      </c>
      <c r="C74" s="11" t="s">
        <v>4</v>
      </c>
      <c r="D74" s="140" t="s">
        <v>201</v>
      </c>
      <c r="E74" s="137"/>
      <c r="F74" s="141" t="s">
        <v>18</v>
      </c>
      <c r="G74" s="137"/>
      <c r="H74" s="12" t="s">
        <v>18</v>
      </c>
      <c r="I74" s="12" t="s">
        <v>18</v>
      </c>
      <c r="J74" s="141" t="s">
        <v>202</v>
      </c>
      <c r="K74" s="137"/>
      <c r="L74" s="13" t="s">
        <v>112</v>
      </c>
      <c r="M74" s="14" t="s">
        <v>22</v>
      </c>
      <c r="N74" s="141" t="s">
        <v>18</v>
      </c>
      <c r="O74" s="136"/>
      <c r="P74" s="137"/>
    </row>
    <row r="75" spans="1:16" x14ac:dyDescent="0.7">
      <c r="A75" s="10" t="s">
        <v>4</v>
      </c>
      <c r="B75" s="11" t="s">
        <v>4</v>
      </c>
      <c r="C75" s="140" t="s">
        <v>203</v>
      </c>
      <c r="D75" s="136"/>
      <c r="E75" s="137"/>
      <c r="F75" s="141" t="s">
        <v>4</v>
      </c>
      <c r="G75" s="137"/>
      <c r="H75" s="12" t="s">
        <v>4</v>
      </c>
      <c r="I75" s="12" t="s">
        <v>4</v>
      </c>
      <c r="J75" s="141" t="s">
        <v>4</v>
      </c>
      <c r="K75" s="137"/>
      <c r="L75" s="13" t="s">
        <v>4</v>
      </c>
      <c r="M75" s="14" t="s">
        <v>4</v>
      </c>
      <c r="N75" s="141" t="s">
        <v>4</v>
      </c>
      <c r="O75" s="136"/>
      <c r="P75" s="137"/>
    </row>
    <row r="76" spans="1:16" x14ac:dyDescent="0.7">
      <c r="A76" s="10" t="s">
        <v>4</v>
      </c>
      <c r="B76" s="11" t="s">
        <v>4</v>
      </c>
      <c r="C76" s="11" t="s">
        <v>4</v>
      </c>
      <c r="D76" s="140" t="s">
        <v>204</v>
      </c>
      <c r="E76" s="137"/>
      <c r="F76" s="141" t="s">
        <v>18</v>
      </c>
      <c r="G76" s="137"/>
      <c r="H76" s="12" t="s">
        <v>18</v>
      </c>
      <c r="I76" s="12" t="s">
        <v>205</v>
      </c>
      <c r="J76" s="141" t="s">
        <v>18</v>
      </c>
      <c r="K76" s="137"/>
      <c r="L76" s="13" t="s">
        <v>18</v>
      </c>
      <c r="M76" s="14" t="s">
        <v>22</v>
      </c>
      <c r="N76" s="141" t="s">
        <v>18</v>
      </c>
      <c r="O76" s="136"/>
      <c r="P76" s="137"/>
    </row>
    <row r="77" spans="1:16" x14ac:dyDescent="0.7">
      <c r="A77" s="10" t="s">
        <v>4</v>
      </c>
      <c r="B77" s="11" t="s">
        <v>4</v>
      </c>
      <c r="C77" s="11" t="s">
        <v>4</v>
      </c>
      <c r="D77" s="140" t="s">
        <v>206</v>
      </c>
      <c r="E77" s="137"/>
      <c r="F77" s="141" t="s">
        <v>18</v>
      </c>
      <c r="G77" s="137"/>
      <c r="H77" s="12" t="s">
        <v>18</v>
      </c>
      <c r="I77" s="12" t="s">
        <v>207</v>
      </c>
      <c r="J77" s="141" t="s">
        <v>18</v>
      </c>
      <c r="K77" s="137"/>
      <c r="L77" s="13" t="s">
        <v>18</v>
      </c>
      <c r="M77" s="14" t="s">
        <v>22</v>
      </c>
      <c r="N77" s="141" t="s">
        <v>18</v>
      </c>
      <c r="O77" s="136"/>
      <c r="P77" s="137"/>
    </row>
    <row r="78" spans="1:16" x14ac:dyDescent="0.7">
      <c r="A78" s="10" t="s">
        <v>4</v>
      </c>
      <c r="B78" s="11" t="s">
        <v>4</v>
      </c>
      <c r="C78" s="11" t="s">
        <v>4</v>
      </c>
      <c r="D78" s="140" t="s">
        <v>208</v>
      </c>
      <c r="E78" s="137"/>
      <c r="F78" s="141" t="s">
        <v>18</v>
      </c>
      <c r="G78" s="137"/>
      <c r="H78" s="12" t="s">
        <v>18</v>
      </c>
      <c r="I78" s="12" t="s">
        <v>209</v>
      </c>
      <c r="J78" s="141" t="s">
        <v>18</v>
      </c>
      <c r="K78" s="137"/>
      <c r="L78" s="13" t="s">
        <v>18</v>
      </c>
      <c r="M78" s="14" t="s">
        <v>22</v>
      </c>
      <c r="N78" s="141" t="s">
        <v>18</v>
      </c>
      <c r="O78" s="136"/>
      <c r="P78" s="137"/>
    </row>
    <row r="79" spans="1:16" x14ac:dyDescent="0.7">
      <c r="A79" s="10" t="s">
        <v>4</v>
      </c>
      <c r="B79" s="11" t="s">
        <v>4</v>
      </c>
      <c r="C79" s="140" t="s">
        <v>210</v>
      </c>
      <c r="D79" s="136"/>
      <c r="E79" s="137"/>
      <c r="F79" s="141" t="s">
        <v>4</v>
      </c>
      <c r="G79" s="137"/>
      <c r="H79" s="12" t="s">
        <v>4</v>
      </c>
      <c r="I79" s="12" t="s">
        <v>4</v>
      </c>
      <c r="J79" s="141" t="s">
        <v>4</v>
      </c>
      <c r="K79" s="137"/>
      <c r="L79" s="13" t="s">
        <v>4</v>
      </c>
      <c r="M79" s="14" t="s">
        <v>4</v>
      </c>
      <c r="N79" s="141" t="s">
        <v>4</v>
      </c>
      <c r="O79" s="136"/>
      <c r="P79" s="137"/>
    </row>
    <row r="80" spans="1:16" ht="49.2" x14ac:dyDescent="0.7">
      <c r="A80" s="10" t="s">
        <v>4</v>
      </c>
      <c r="B80" s="11" t="s">
        <v>4</v>
      </c>
      <c r="C80" s="11" t="s">
        <v>4</v>
      </c>
      <c r="D80" s="140" t="s">
        <v>211</v>
      </c>
      <c r="E80" s="137"/>
      <c r="F80" s="141" t="s">
        <v>18</v>
      </c>
      <c r="G80" s="137"/>
      <c r="H80" s="12" t="s">
        <v>18</v>
      </c>
      <c r="I80" s="12" t="s">
        <v>18</v>
      </c>
      <c r="J80" s="141" t="s">
        <v>212</v>
      </c>
      <c r="K80" s="137"/>
      <c r="L80" s="13" t="s">
        <v>112</v>
      </c>
      <c r="M80" s="14" t="s">
        <v>22</v>
      </c>
      <c r="N80" s="141" t="s">
        <v>18</v>
      </c>
      <c r="O80" s="136"/>
      <c r="P80" s="137"/>
    </row>
    <row r="81" spans="1:16" ht="49.2" x14ac:dyDescent="0.7">
      <c r="A81" s="10" t="s">
        <v>4</v>
      </c>
      <c r="B81" s="11" t="s">
        <v>4</v>
      </c>
      <c r="C81" s="11" t="s">
        <v>4</v>
      </c>
      <c r="D81" s="140" t="s">
        <v>213</v>
      </c>
      <c r="E81" s="137"/>
      <c r="F81" s="141" t="s">
        <v>18</v>
      </c>
      <c r="G81" s="137"/>
      <c r="H81" s="12" t="s">
        <v>18</v>
      </c>
      <c r="I81" s="12" t="s">
        <v>18</v>
      </c>
      <c r="J81" s="141" t="s">
        <v>214</v>
      </c>
      <c r="K81" s="137"/>
      <c r="L81" s="13" t="s">
        <v>112</v>
      </c>
      <c r="M81" s="14" t="s">
        <v>22</v>
      </c>
      <c r="N81" s="141" t="s">
        <v>18</v>
      </c>
      <c r="O81" s="136"/>
      <c r="P81" s="137"/>
    </row>
    <row r="82" spans="1:16" ht="49.2" x14ac:dyDescent="0.7">
      <c r="A82" s="10" t="s">
        <v>4</v>
      </c>
      <c r="B82" s="11" t="s">
        <v>4</v>
      </c>
      <c r="C82" s="11" t="s">
        <v>4</v>
      </c>
      <c r="D82" s="140" t="s">
        <v>215</v>
      </c>
      <c r="E82" s="137"/>
      <c r="F82" s="141" t="s">
        <v>18</v>
      </c>
      <c r="G82" s="137"/>
      <c r="H82" s="12" t="s">
        <v>18</v>
      </c>
      <c r="I82" s="12" t="s">
        <v>18</v>
      </c>
      <c r="J82" s="141" t="s">
        <v>216</v>
      </c>
      <c r="K82" s="137"/>
      <c r="L82" s="13" t="s">
        <v>112</v>
      </c>
      <c r="M82" s="14" t="s">
        <v>22</v>
      </c>
      <c r="N82" s="141" t="s">
        <v>18</v>
      </c>
      <c r="O82" s="136"/>
      <c r="P82" s="137"/>
    </row>
    <row r="83" spans="1:16" x14ac:dyDescent="0.7">
      <c r="A83" s="1" t="s">
        <v>217</v>
      </c>
      <c r="B83" s="136"/>
      <c r="C83" s="136"/>
      <c r="D83" s="136"/>
      <c r="E83" s="137"/>
      <c r="F83" s="139" t="s">
        <v>18</v>
      </c>
      <c r="G83" s="137"/>
      <c r="H83" s="15" t="s">
        <v>18</v>
      </c>
      <c r="I83" s="15" t="s">
        <v>218</v>
      </c>
      <c r="J83" s="139" t="s">
        <v>70</v>
      </c>
      <c r="K83" s="137"/>
      <c r="L83" s="5" t="s">
        <v>4</v>
      </c>
      <c r="M83" s="16" t="s">
        <v>4</v>
      </c>
      <c r="N83" s="139" t="s">
        <v>18</v>
      </c>
      <c r="O83" s="136"/>
      <c r="P83" s="137"/>
    </row>
    <row r="84" spans="1:16" x14ac:dyDescent="0.7">
      <c r="A84" s="1" t="s">
        <v>219</v>
      </c>
      <c r="B84" s="136"/>
      <c r="C84" s="136"/>
      <c r="D84" s="136"/>
      <c r="E84" s="137"/>
      <c r="F84" s="139" t="s">
        <v>18</v>
      </c>
      <c r="G84" s="137"/>
      <c r="H84" s="15" t="s">
        <v>18</v>
      </c>
      <c r="I84" s="15" t="s">
        <v>218</v>
      </c>
      <c r="J84" s="139" t="s">
        <v>70</v>
      </c>
      <c r="K84" s="137"/>
      <c r="L84" s="5" t="s">
        <v>4</v>
      </c>
      <c r="M84" s="16" t="s">
        <v>4</v>
      </c>
      <c r="N84" s="139" t="s">
        <v>18</v>
      </c>
      <c r="O84" s="136"/>
      <c r="P84" s="137"/>
    </row>
    <row r="85" spans="1:16" x14ac:dyDescent="0.7">
      <c r="A85" s="5" t="s">
        <v>4</v>
      </c>
      <c r="B85" s="142" t="s">
        <v>220</v>
      </c>
      <c r="C85" s="136"/>
      <c r="D85" s="136"/>
      <c r="E85" s="137"/>
      <c r="F85" s="143" t="s">
        <v>4</v>
      </c>
      <c r="G85" s="137"/>
      <c r="H85" s="4" t="s">
        <v>4</v>
      </c>
      <c r="I85" s="4" t="s">
        <v>4</v>
      </c>
      <c r="J85" s="143" t="s">
        <v>4</v>
      </c>
      <c r="K85" s="137"/>
      <c r="L85" s="5" t="s">
        <v>4</v>
      </c>
      <c r="M85" s="6" t="s">
        <v>4</v>
      </c>
      <c r="N85" s="143" t="s">
        <v>4</v>
      </c>
      <c r="O85" s="136"/>
      <c r="P85" s="137"/>
    </row>
    <row r="86" spans="1:16" x14ac:dyDescent="0.7">
      <c r="A86" s="5" t="s">
        <v>4</v>
      </c>
      <c r="B86" s="142" t="s">
        <v>221</v>
      </c>
      <c r="C86" s="136"/>
      <c r="D86" s="136"/>
      <c r="E86" s="137"/>
      <c r="F86" s="143" t="s">
        <v>4</v>
      </c>
      <c r="G86" s="137"/>
      <c r="H86" s="4" t="s">
        <v>4</v>
      </c>
      <c r="I86" s="4" t="s">
        <v>4</v>
      </c>
      <c r="J86" s="143" t="s">
        <v>4</v>
      </c>
      <c r="K86" s="137"/>
      <c r="L86" s="5" t="s">
        <v>4</v>
      </c>
      <c r="M86" s="6" t="s">
        <v>4</v>
      </c>
      <c r="N86" s="143" t="s">
        <v>4</v>
      </c>
      <c r="O86" s="136"/>
      <c r="P86" s="137"/>
    </row>
    <row r="87" spans="1:16" ht="49.2" x14ac:dyDescent="0.7">
      <c r="A87" s="10" t="s">
        <v>4</v>
      </c>
      <c r="B87" s="11" t="s">
        <v>4</v>
      </c>
      <c r="C87" s="140" t="s">
        <v>221</v>
      </c>
      <c r="D87" s="136"/>
      <c r="E87" s="137"/>
      <c r="F87" s="141" t="s">
        <v>18</v>
      </c>
      <c r="G87" s="137"/>
      <c r="H87" s="12" t="s">
        <v>18</v>
      </c>
      <c r="I87" s="12" t="s">
        <v>18</v>
      </c>
      <c r="J87" s="141" t="s">
        <v>86</v>
      </c>
      <c r="K87" s="137"/>
      <c r="L87" s="13" t="s">
        <v>112</v>
      </c>
      <c r="M87" s="14" t="s">
        <v>22</v>
      </c>
      <c r="N87" s="141" t="s">
        <v>18</v>
      </c>
      <c r="O87" s="136"/>
      <c r="P87" s="137"/>
    </row>
    <row r="88" spans="1:16" x14ac:dyDescent="0.7">
      <c r="A88" s="10" t="s">
        <v>4</v>
      </c>
      <c r="B88" s="11" t="s">
        <v>4</v>
      </c>
      <c r="C88" s="11" t="s">
        <v>4</v>
      </c>
      <c r="D88" s="140" t="s">
        <v>222</v>
      </c>
      <c r="E88" s="137"/>
      <c r="F88" s="141" t="s">
        <v>18</v>
      </c>
      <c r="G88" s="137"/>
      <c r="H88" s="12" t="s">
        <v>18</v>
      </c>
      <c r="I88" s="12" t="s">
        <v>18</v>
      </c>
      <c r="J88" s="141" t="s">
        <v>18</v>
      </c>
      <c r="K88" s="137"/>
      <c r="L88" s="13" t="s">
        <v>113</v>
      </c>
      <c r="M88" s="14" t="s">
        <v>22</v>
      </c>
      <c r="N88" s="141" t="s">
        <v>86</v>
      </c>
      <c r="O88" s="136"/>
      <c r="P88" s="137"/>
    </row>
    <row r="89" spans="1:16" x14ac:dyDescent="0.7">
      <c r="A89" s="1" t="s">
        <v>223</v>
      </c>
      <c r="B89" s="136"/>
      <c r="C89" s="136"/>
      <c r="D89" s="136"/>
      <c r="E89" s="137"/>
      <c r="F89" s="139" t="s">
        <v>18</v>
      </c>
      <c r="G89" s="137"/>
      <c r="H89" s="15" t="s">
        <v>18</v>
      </c>
      <c r="I89" s="15" t="s">
        <v>18</v>
      </c>
      <c r="J89" s="139" t="s">
        <v>86</v>
      </c>
      <c r="K89" s="137"/>
      <c r="L89" s="5" t="s">
        <v>4</v>
      </c>
      <c r="M89" s="16" t="s">
        <v>4</v>
      </c>
      <c r="N89" s="139" t="s">
        <v>86</v>
      </c>
      <c r="O89" s="136"/>
      <c r="P89" s="137"/>
    </row>
    <row r="90" spans="1:16" x14ac:dyDescent="0.7">
      <c r="A90" s="1" t="s">
        <v>224</v>
      </c>
      <c r="B90" s="136"/>
      <c r="C90" s="136"/>
      <c r="D90" s="136"/>
      <c r="E90" s="137"/>
      <c r="F90" s="139" t="s">
        <v>18</v>
      </c>
      <c r="G90" s="137"/>
      <c r="H90" s="15" t="s">
        <v>18</v>
      </c>
      <c r="I90" s="15" t="s">
        <v>18</v>
      </c>
      <c r="J90" s="139" t="s">
        <v>86</v>
      </c>
      <c r="K90" s="137"/>
      <c r="L90" s="5" t="s">
        <v>4</v>
      </c>
      <c r="M90" s="16" t="s">
        <v>4</v>
      </c>
      <c r="N90" s="139" t="s">
        <v>86</v>
      </c>
      <c r="O90" s="136"/>
      <c r="P90" s="137"/>
    </row>
    <row r="91" spans="1:16" x14ac:dyDescent="0.7">
      <c r="A91" s="5" t="s">
        <v>4</v>
      </c>
      <c r="B91" s="142" t="s">
        <v>225</v>
      </c>
      <c r="C91" s="136"/>
      <c r="D91" s="136"/>
      <c r="E91" s="137"/>
      <c r="F91" s="143" t="s">
        <v>4</v>
      </c>
      <c r="G91" s="137"/>
      <c r="H91" s="4" t="s">
        <v>4</v>
      </c>
      <c r="I91" s="4" t="s">
        <v>4</v>
      </c>
      <c r="J91" s="143" t="s">
        <v>4</v>
      </c>
      <c r="K91" s="137"/>
      <c r="L91" s="5" t="s">
        <v>4</v>
      </c>
      <c r="M91" s="6" t="s">
        <v>4</v>
      </c>
      <c r="N91" s="143" t="s">
        <v>4</v>
      </c>
      <c r="O91" s="136"/>
      <c r="P91" s="137"/>
    </row>
    <row r="92" spans="1:16" x14ac:dyDescent="0.7">
      <c r="A92" s="5" t="s">
        <v>4</v>
      </c>
      <c r="B92" s="142" t="s">
        <v>226</v>
      </c>
      <c r="C92" s="136"/>
      <c r="D92" s="136"/>
      <c r="E92" s="137"/>
      <c r="F92" s="143" t="s">
        <v>4</v>
      </c>
      <c r="G92" s="137"/>
      <c r="H92" s="4" t="s">
        <v>4</v>
      </c>
      <c r="I92" s="4" t="s">
        <v>4</v>
      </c>
      <c r="J92" s="143" t="s">
        <v>4</v>
      </c>
      <c r="K92" s="137"/>
      <c r="L92" s="5" t="s">
        <v>4</v>
      </c>
      <c r="M92" s="6" t="s">
        <v>4</v>
      </c>
      <c r="N92" s="143" t="s">
        <v>4</v>
      </c>
      <c r="O92" s="136"/>
      <c r="P92" s="137"/>
    </row>
    <row r="93" spans="1:16" x14ac:dyDescent="0.7">
      <c r="A93" s="10" t="s">
        <v>4</v>
      </c>
      <c r="B93" s="11" t="s">
        <v>4</v>
      </c>
      <c r="C93" s="140" t="s">
        <v>227</v>
      </c>
      <c r="D93" s="136"/>
      <c r="E93" s="137"/>
      <c r="F93" s="141" t="s">
        <v>4</v>
      </c>
      <c r="G93" s="137"/>
      <c r="H93" s="12" t="s">
        <v>4</v>
      </c>
      <c r="I93" s="12" t="s">
        <v>4</v>
      </c>
      <c r="J93" s="141" t="s">
        <v>4</v>
      </c>
      <c r="K93" s="137"/>
      <c r="L93" s="13" t="s">
        <v>4</v>
      </c>
      <c r="M93" s="14" t="s">
        <v>4</v>
      </c>
      <c r="N93" s="141" t="s">
        <v>4</v>
      </c>
      <c r="O93" s="136"/>
      <c r="P93" s="137"/>
    </row>
    <row r="94" spans="1:16" x14ac:dyDescent="0.7">
      <c r="A94" s="10" t="s">
        <v>4</v>
      </c>
      <c r="B94" s="11" t="s">
        <v>4</v>
      </c>
      <c r="C94" s="11" t="s">
        <v>4</v>
      </c>
      <c r="D94" s="140" t="s">
        <v>228</v>
      </c>
      <c r="E94" s="137"/>
      <c r="F94" s="141" t="s">
        <v>18</v>
      </c>
      <c r="G94" s="137"/>
      <c r="H94" s="12" t="s">
        <v>18</v>
      </c>
      <c r="I94" s="12" t="s">
        <v>18</v>
      </c>
      <c r="J94" s="141" t="s">
        <v>18</v>
      </c>
      <c r="K94" s="137"/>
      <c r="L94" s="13" t="s">
        <v>113</v>
      </c>
      <c r="M94" s="14" t="s">
        <v>22</v>
      </c>
      <c r="N94" s="141" t="s">
        <v>209</v>
      </c>
      <c r="O94" s="136"/>
      <c r="P94" s="137"/>
    </row>
    <row r="95" spans="1:16" x14ac:dyDescent="0.7">
      <c r="A95" s="1" t="s">
        <v>229</v>
      </c>
      <c r="B95" s="136"/>
      <c r="C95" s="136"/>
      <c r="D95" s="136"/>
      <c r="E95" s="137"/>
      <c r="F95" s="139" t="s">
        <v>18</v>
      </c>
      <c r="G95" s="137"/>
      <c r="H95" s="15" t="s">
        <v>18</v>
      </c>
      <c r="I95" s="15" t="s">
        <v>18</v>
      </c>
      <c r="J95" s="139" t="s">
        <v>18</v>
      </c>
      <c r="K95" s="137"/>
      <c r="L95" s="5" t="s">
        <v>4</v>
      </c>
      <c r="M95" s="16" t="s">
        <v>4</v>
      </c>
      <c r="N95" s="139" t="s">
        <v>209</v>
      </c>
      <c r="O95" s="136"/>
      <c r="P95" s="137"/>
    </row>
    <row r="96" spans="1:16" x14ac:dyDescent="0.7">
      <c r="A96" s="1" t="s">
        <v>230</v>
      </c>
      <c r="B96" s="136"/>
      <c r="C96" s="136"/>
      <c r="D96" s="136"/>
      <c r="E96" s="137"/>
      <c r="F96" s="139" t="s">
        <v>18</v>
      </c>
      <c r="G96" s="137"/>
      <c r="H96" s="15" t="s">
        <v>18</v>
      </c>
      <c r="I96" s="15" t="s">
        <v>18</v>
      </c>
      <c r="J96" s="139" t="s">
        <v>18</v>
      </c>
      <c r="K96" s="137"/>
      <c r="L96" s="5" t="s">
        <v>4</v>
      </c>
      <c r="M96" s="16" t="s">
        <v>4</v>
      </c>
      <c r="N96" s="139" t="s">
        <v>209</v>
      </c>
      <c r="O96" s="136"/>
      <c r="P96" s="137"/>
    </row>
    <row r="97" spans="1:16" x14ac:dyDescent="0.7">
      <c r="A97" s="1" t="s">
        <v>231</v>
      </c>
      <c r="B97" s="136"/>
      <c r="C97" s="136"/>
      <c r="D97" s="136"/>
      <c r="E97" s="137"/>
      <c r="F97" s="139" t="s">
        <v>18</v>
      </c>
      <c r="G97" s="137"/>
      <c r="H97" s="15" t="s">
        <v>232</v>
      </c>
      <c r="I97" s="15" t="s">
        <v>233</v>
      </c>
      <c r="J97" s="139" t="s">
        <v>234</v>
      </c>
      <c r="K97" s="137"/>
      <c r="L97" s="5" t="s">
        <v>4</v>
      </c>
      <c r="M97" s="16" t="s">
        <v>4</v>
      </c>
      <c r="N97" s="139" t="s">
        <v>235</v>
      </c>
      <c r="O97" s="136"/>
      <c r="P97" s="137"/>
    </row>
    <row r="98" spans="1:16" x14ac:dyDescent="0.7">
      <c r="A98" s="144" t="s">
        <v>236</v>
      </c>
      <c r="B98" s="145"/>
      <c r="C98" s="145"/>
      <c r="D98" s="145"/>
      <c r="E98" s="146"/>
      <c r="F98" s="144" t="s">
        <v>4</v>
      </c>
      <c r="G98" s="146"/>
      <c r="H98" s="7" t="s">
        <v>4</v>
      </c>
      <c r="I98" s="7" t="s">
        <v>4</v>
      </c>
      <c r="J98" s="144" t="s">
        <v>4</v>
      </c>
      <c r="K98" s="146"/>
      <c r="L98" s="8" t="s">
        <v>4</v>
      </c>
      <c r="M98" s="9" t="s">
        <v>4</v>
      </c>
      <c r="N98" s="143" t="s">
        <v>4</v>
      </c>
      <c r="O98" s="136"/>
      <c r="P98" s="137"/>
    </row>
    <row r="99" spans="1:16" x14ac:dyDescent="0.7">
      <c r="A99" s="5" t="s">
        <v>4</v>
      </c>
      <c r="B99" s="142" t="s">
        <v>15</v>
      </c>
      <c r="C99" s="136"/>
      <c r="D99" s="136"/>
      <c r="E99" s="137"/>
      <c r="F99" s="143" t="s">
        <v>4</v>
      </c>
      <c r="G99" s="137"/>
      <c r="H99" s="4" t="s">
        <v>4</v>
      </c>
      <c r="I99" s="4" t="s">
        <v>4</v>
      </c>
      <c r="J99" s="143" t="s">
        <v>4</v>
      </c>
      <c r="K99" s="137"/>
      <c r="L99" s="5" t="s">
        <v>4</v>
      </c>
      <c r="M99" s="6" t="s">
        <v>4</v>
      </c>
      <c r="N99" s="143" t="s">
        <v>4</v>
      </c>
      <c r="O99" s="136"/>
      <c r="P99" s="137"/>
    </row>
    <row r="100" spans="1:16" x14ac:dyDescent="0.7">
      <c r="A100" s="5" t="s">
        <v>4</v>
      </c>
      <c r="B100" s="142" t="s">
        <v>44</v>
      </c>
      <c r="C100" s="136"/>
      <c r="D100" s="136"/>
      <c r="E100" s="137"/>
      <c r="F100" s="143" t="s">
        <v>4</v>
      </c>
      <c r="G100" s="137"/>
      <c r="H100" s="4" t="s">
        <v>4</v>
      </c>
      <c r="I100" s="4" t="s">
        <v>4</v>
      </c>
      <c r="J100" s="143" t="s">
        <v>4</v>
      </c>
      <c r="K100" s="137"/>
      <c r="L100" s="5" t="s">
        <v>4</v>
      </c>
      <c r="M100" s="6" t="s">
        <v>4</v>
      </c>
      <c r="N100" s="143" t="s">
        <v>4</v>
      </c>
      <c r="O100" s="136"/>
      <c r="P100" s="137"/>
    </row>
    <row r="101" spans="1:16" ht="49.2" x14ac:dyDescent="0.7">
      <c r="A101" s="10" t="s">
        <v>4</v>
      </c>
      <c r="B101" s="11" t="s">
        <v>4</v>
      </c>
      <c r="C101" s="140" t="s">
        <v>45</v>
      </c>
      <c r="D101" s="136"/>
      <c r="E101" s="137"/>
      <c r="F101" s="141" t="s">
        <v>18</v>
      </c>
      <c r="G101" s="137"/>
      <c r="H101" s="12" t="s">
        <v>237</v>
      </c>
      <c r="I101" s="12" t="s">
        <v>238</v>
      </c>
      <c r="J101" s="141" t="s">
        <v>239</v>
      </c>
      <c r="K101" s="137"/>
      <c r="L101" s="13" t="s">
        <v>240</v>
      </c>
      <c r="M101" s="14" t="s">
        <v>22</v>
      </c>
      <c r="N101" s="141" t="s">
        <v>241</v>
      </c>
      <c r="O101" s="136"/>
      <c r="P101" s="137"/>
    </row>
    <row r="102" spans="1:16" x14ac:dyDescent="0.7">
      <c r="A102" s="10" t="s">
        <v>4</v>
      </c>
      <c r="B102" s="11" t="s">
        <v>4</v>
      </c>
      <c r="C102" s="140" t="s">
        <v>51</v>
      </c>
      <c r="D102" s="136"/>
      <c r="E102" s="137"/>
      <c r="F102" s="141" t="s">
        <v>18</v>
      </c>
      <c r="G102" s="137"/>
      <c r="H102" s="12" t="s">
        <v>212</v>
      </c>
      <c r="I102" s="12" t="s">
        <v>242</v>
      </c>
      <c r="J102" s="141" t="s">
        <v>243</v>
      </c>
      <c r="K102" s="137"/>
      <c r="L102" s="13" t="s">
        <v>18</v>
      </c>
      <c r="M102" s="14" t="s">
        <v>22</v>
      </c>
      <c r="N102" s="141" t="s">
        <v>243</v>
      </c>
      <c r="O102" s="136"/>
      <c r="P102" s="137"/>
    </row>
    <row r="103" spans="1:16" ht="49.2" x14ac:dyDescent="0.7">
      <c r="A103" s="10" t="s">
        <v>4</v>
      </c>
      <c r="B103" s="11" t="s">
        <v>4</v>
      </c>
      <c r="C103" s="140" t="s">
        <v>55</v>
      </c>
      <c r="D103" s="136"/>
      <c r="E103" s="137"/>
      <c r="F103" s="141" t="s">
        <v>18</v>
      </c>
      <c r="G103" s="137"/>
      <c r="H103" s="12" t="s">
        <v>244</v>
      </c>
      <c r="I103" s="12" t="s">
        <v>245</v>
      </c>
      <c r="J103" s="141" t="s">
        <v>246</v>
      </c>
      <c r="K103" s="137"/>
      <c r="L103" s="13" t="s">
        <v>247</v>
      </c>
      <c r="M103" s="14" t="s">
        <v>22</v>
      </c>
      <c r="N103" s="141" t="s">
        <v>248</v>
      </c>
      <c r="O103" s="136"/>
      <c r="P103" s="137"/>
    </row>
    <row r="104" spans="1:16" x14ac:dyDescent="0.7">
      <c r="A104" s="10" t="s">
        <v>4</v>
      </c>
      <c r="B104" s="11" t="s">
        <v>4</v>
      </c>
      <c r="C104" s="140" t="s">
        <v>61</v>
      </c>
      <c r="D104" s="136"/>
      <c r="E104" s="137"/>
      <c r="F104" s="141" t="s">
        <v>18</v>
      </c>
      <c r="G104" s="137"/>
      <c r="H104" s="12" t="s">
        <v>249</v>
      </c>
      <c r="I104" s="12" t="s">
        <v>250</v>
      </c>
      <c r="J104" s="141" t="s">
        <v>251</v>
      </c>
      <c r="K104" s="137"/>
      <c r="L104" s="13" t="s">
        <v>252</v>
      </c>
      <c r="M104" s="14" t="s">
        <v>22</v>
      </c>
      <c r="N104" s="141" t="s">
        <v>253</v>
      </c>
      <c r="O104" s="136"/>
      <c r="P104" s="137"/>
    </row>
    <row r="105" spans="1:16" x14ac:dyDescent="0.7">
      <c r="A105" s="1" t="s">
        <v>71</v>
      </c>
      <c r="B105" s="136"/>
      <c r="C105" s="136"/>
      <c r="D105" s="136"/>
      <c r="E105" s="137"/>
      <c r="F105" s="139" t="s">
        <v>18</v>
      </c>
      <c r="G105" s="137"/>
      <c r="H105" s="15" t="s">
        <v>254</v>
      </c>
      <c r="I105" s="15" t="s">
        <v>255</v>
      </c>
      <c r="J105" s="139" t="s">
        <v>256</v>
      </c>
      <c r="K105" s="137"/>
      <c r="L105" s="5" t="s">
        <v>4</v>
      </c>
      <c r="M105" s="16" t="s">
        <v>4</v>
      </c>
      <c r="N105" s="139" t="s">
        <v>257</v>
      </c>
      <c r="O105" s="136"/>
      <c r="P105" s="137"/>
    </row>
    <row r="106" spans="1:16" x14ac:dyDescent="0.7">
      <c r="A106" s="1" t="s">
        <v>76</v>
      </c>
      <c r="B106" s="136"/>
      <c r="C106" s="136"/>
      <c r="D106" s="136"/>
      <c r="E106" s="137"/>
      <c r="F106" s="139" t="s">
        <v>18</v>
      </c>
      <c r="G106" s="137"/>
      <c r="H106" s="15" t="s">
        <v>254</v>
      </c>
      <c r="I106" s="15" t="s">
        <v>255</v>
      </c>
      <c r="J106" s="139" t="s">
        <v>256</v>
      </c>
      <c r="K106" s="137"/>
      <c r="L106" s="5" t="s">
        <v>4</v>
      </c>
      <c r="M106" s="16" t="s">
        <v>4</v>
      </c>
      <c r="N106" s="139" t="s">
        <v>257</v>
      </c>
      <c r="O106" s="136"/>
      <c r="P106" s="137"/>
    </row>
    <row r="107" spans="1:16" x14ac:dyDescent="0.7">
      <c r="A107" s="5" t="s">
        <v>4</v>
      </c>
      <c r="B107" s="142" t="s">
        <v>81</v>
      </c>
      <c r="C107" s="136"/>
      <c r="D107" s="136"/>
      <c r="E107" s="137"/>
      <c r="F107" s="143" t="s">
        <v>4</v>
      </c>
      <c r="G107" s="137"/>
      <c r="H107" s="4" t="s">
        <v>4</v>
      </c>
      <c r="I107" s="4" t="s">
        <v>4</v>
      </c>
      <c r="J107" s="143" t="s">
        <v>4</v>
      </c>
      <c r="K107" s="137"/>
      <c r="L107" s="5" t="s">
        <v>4</v>
      </c>
      <c r="M107" s="6" t="s">
        <v>4</v>
      </c>
      <c r="N107" s="143" t="s">
        <v>4</v>
      </c>
      <c r="O107" s="136"/>
      <c r="P107" s="137"/>
    </row>
    <row r="108" spans="1:16" x14ac:dyDescent="0.7">
      <c r="A108" s="5" t="s">
        <v>4</v>
      </c>
      <c r="B108" s="142" t="s">
        <v>82</v>
      </c>
      <c r="C108" s="136"/>
      <c r="D108" s="136"/>
      <c r="E108" s="137"/>
      <c r="F108" s="143" t="s">
        <v>4</v>
      </c>
      <c r="G108" s="137"/>
      <c r="H108" s="4" t="s">
        <v>4</v>
      </c>
      <c r="I108" s="4" t="s">
        <v>4</v>
      </c>
      <c r="J108" s="143" t="s">
        <v>4</v>
      </c>
      <c r="K108" s="137"/>
      <c r="L108" s="5" t="s">
        <v>4</v>
      </c>
      <c r="M108" s="6" t="s">
        <v>4</v>
      </c>
      <c r="N108" s="143" t="s">
        <v>4</v>
      </c>
      <c r="O108" s="136"/>
      <c r="P108" s="137"/>
    </row>
    <row r="109" spans="1:16" ht="73.8" x14ac:dyDescent="0.7">
      <c r="A109" s="10" t="s">
        <v>4</v>
      </c>
      <c r="B109" s="11" t="s">
        <v>4</v>
      </c>
      <c r="C109" s="140" t="s">
        <v>83</v>
      </c>
      <c r="D109" s="136"/>
      <c r="E109" s="137"/>
      <c r="F109" s="141" t="s">
        <v>18</v>
      </c>
      <c r="G109" s="137"/>
      <c r="H109" s="12" t="s">
        <v>18</v>
      </c>
      <c r="I109" s="12" t="s">
        <v>18</v>
      </c>
      <c r="J109" s="141" t="s">
        <v>258</v>
      </c>
      <c r="K109" s="137"/>
      <c r="L109" s="13" t="s">
        <v>259</v>
      </c>
      <c r="M109" s="14" t="s">
        <v>22</v>
      </c>
      <c r="N109" s="141" t="s">
        <v>260</v>
      </c>
      <c r="O109" s="136"/>
      <c r="P109" s="137"/>
    </row>
    <row r="110" spans="1:16" ht="49.2" x14ac:dyDescent="0.7">
      <c r="A110" s="10" t="s">
        <v>4</v>
      </c>
      <c r="B110" s="11" t="s">
        <v>4</v>
      </c>
      <c r="C110" s="140" t="s">
        <v>87</v>
      </c>
      <c r="D110" s="136"/>
      <c r="E110" s="137"/>
      <c r="F110" s="141" t="s">
        <v>18</v>
      </c>
      <c r="G110" s="137"/>
      <c r="H110" s="12" t="s">
        <v>18</v>
      </c>
      <c r="I110" s="12" t="s">
        <v>18</v>
      </c>
      <c r="J110" s="141" t="s">
        <v>167</v>
      </c>
      <c r="K110" s="137"/>
      <c r="L110" s="13" t="s">
        <v>112</v>
      </c>
      <c r="M110" s="14" t="s">
        <v>22</v>
      </c>
      <c r="N110" s="141" t="s">
        <v>18</v>
      </c>
      <c r="O110" s="136"/>
      <c r="P110" s="137"/>
    </row>
    <row r="111" spans="1:16" ht="49.2" x14ac:dyDescent="0.7">
      <c r="A111" s="10" t="s">
        <v>4</v>
      </c>
      <c r="B111" s="11" t="s">
        <v>4</v>
      </c>
      <c r="C111" s="140" t="s">
        <v>90</v>
      </c>
      <c r="D111" s="136"/>
      <c r="E111" s="137"/>
      <c r="F111" s="141" t="s">
        <v>18</v>
      </c>
      <c r="G111" s="137"/>
      <c r="H111" s="12" t="s">
        <v>261</v>
      </c>
      <c r="I111" s="12" t="s">
        <v>262</v>
      </c>
      <c r="J111" s="141" t="s">
        <v>262</v>
      </c>
      <c r="K111" s="137"/>
      <c r="L111" s="13" t="s">
        <v>263</v>
      </c>
      <c r="M111" s="14" t="s">
        <v>22</v>
      </c>
      <c r="N111" s="141" t="s">
        <v>243</v>
      </c>
      <c r="O111" s="136"/>
      <c r="P111" s="137"/>
    </row>
    <row r="112" spans="1:16" x14ac:dyDescent="0.7">
      <c r="A112" s="10" t="s">
        <v>4</v>
      </c>
      <c r="B112" s="11" t="s">
        <v>4</v>
      </c>
      <c r="C112" s="140" t="s">
        <v>96</v>
      </c>
      <c r="D112" s="136"/>
      <c r="E112" s="137"/>
      <c r="F112" s="141" t="s">
        <v>18</v>
      </c>
      <c r="G112" s="137"/>
      <c r="H112" s="12" t="s">
        <v>264</v>
      </c>
      <c r="I112" s="12" t="s">
        <v>265</v>
      </c>
      <c r="J112" s="141" t="s">
        <v>266</v>
      </c>
      <c r="K112" s="137"/>
      <c r="L112" s="13" t="s">
        <v>18</v>
      </c>
      <c r="M112" s="14" t="s">
        <v>22</v>
      </c>
      <c r="N112" s="141" t="s">
        <v>266</v>
      </c>
      <c r="O112" s="136"/>
      <c r="P112" s="137"/>
    </row>
    <row r="113" spans="1:16" x14ac:dyDescent="0.7">
      <c r="A113" s="1" t="s">
        <v>102</v>
      </c>
      <c r="B113" s="136"/>
      <c r="C113" s="136"/>
      <c r="D113" s="136"/>
      <c r="E113" s="137"/>
      <c r="F113" s="139" t="s">
        <v>18</v>
      </c>
      <c r="G113" s="137"/>
      <c r="H113" s="15" t="s">
        <v>267</v>
      </c>
      <c r="I113" s="15" t="s">
        <v>268</v>
      </c>
      <c r="J113" s="139" t="s">
        <v>269</v>
      </c>
      <c r="K113" s="137"/>
      <c r="L113" s="5" t="s">
        <v>4</v>
      </c>
      <c r="M113" s="16" t="s">
        <v>4</v>
      </c>
      <c r="N113" s="139" t="s">
        <v>270</v>
      </c>
      <c r="O113" s="136"/>
      <c r="P113" s="137"/>
    </row>
    <row r="114" spans="1:16" x14ac:dyDescent="0.7">
      <c r="A114" s="5" t="s">
        <v>4</v>
      </c>
      <c r="B114" s="142" t="s">
        <v>107</v>
      </c>
      <c r="C114" s="136"/>
      <c r="D114" s="136"/>
      <c r="E114" s="137"/>
      <c r="F114" s="143" t="s">
        <v>4</v>
      </c>
      <c r="G114" s="137"/>
      <c r="H114" s="4" t="s">
        <v>4</v>
      </c>
      <c r="I114" s="4" t="s">
        <v>4</v>
      </c>
      <c r="J114" s="143" t="s">
        <v>4</v>
      </c>
      <c r="K114" s="137"/>
      <c r="L114" s="5" t="s">
        <v>4</v>
      </c>
      <c r="M114" s="6" t="s">
        <v>4</v>
      </c>
      <c r="N114" s="143" t="s">
        <v>4</v>
      </c>
      <c r="O114" s="136"/>
      <c r="P114" s="137"/>
    </row>
    <row r="115" spans="1:16" ht="49.2" x14ac:dyDescent="0.7">
      <c r="A115" s="10" t="s">
        <v>4</v>
      </c>
      <c r="B115" s="11" t="s">
        <v>4</v>
      </c>
      <c r="C115" s="140" t="s">
        <v>108</v>
      </c>
      <c r="D115" s="136"/>
      <c r="E115" s="137"/>
      <c r="F115" s="141" t="s">
        <v>18</v>
      </c>
      <c r="G115" s="137"/>
      <c r="H115" s="12" t="s">
        <v>271</v>
      </c>
      <c r="I115" s="12" t="s">
        <v>272</v>
      </c>
      <c r="J115" s="141" t="s">
        <v>273</v>
      </c>
      <c r="K115" s="137"/>
      <c r="L115" s="13" t="s">
        <v>112</v>
      </c>
      <c r="M115" s="14" t="s">
        <v>22</v>
      </c>
      <c r="N115" s="141" t="s">
        <v>18</v>
      </c>
      <c r="O115" s="136"/>
      <c r="P115" s="137"/>
    </row>
    <row r="116" spans="1:16" x14ac:dyDescent="0.7">
      <c r="A116" s="10" t="s">
        <v>4</v>
      </c>
      <c r="B116" s="11" t="s">
        <v>4</v>
      </c>
      <c r="C116" s="11" t="s">
        <v>4</v>
      </c>
      <c r="D116" s="140" t="s">
        <v>108</v>
      </c>
      <c r="E116" s="137"/>
      <c r="F116" s="141" t="s">
        <v>18</v>
      </c>
      <c r="G116" s="137"/>
      <c r="H116" s="12" t="s">
        <v>18</v>
      </c>
      <c r="I116" s="12" t="s">
        <v>18</v>
      </c>
      <c r="J116" s="141" t="s">
        <v>18</v>
      </c>
      <c r="K116" s="137"/>
      <c r="L116" s="13" t="s">
        <v>113</v>
      </c>
      <c r="M116" s="14" t="s">
        <v>22</v>
      </c>
      <c r="N116" s="141" t="s">
        <v>274</v>
      </c>
      <c r="O116" s="136"/>
      <c r="P116" s="137"/>
    </row>
    <row r="117" spans="1:16" x14ac:dyDescent="0.7">
      <c r="A117" s="10" t="s">
        <v>4</v>
      </c>
      <c r="B117" s="11" t="s">
        <v>4</v>
      </c>
      <c r="C117" s="140" t="s">
        <v>121</v>
      </c>
      <c r="D117" s="136"/>
      <c r="E117" s="137"/>
      <c r="F117" s="141" t="s">
        <v>4</v>
      </c>
      <c r="G117" s="137"/>
      <c r="H117" s="12" t="s">
        <v>4</v>
      </c>
      <c r="I117" s="12" t="s">
        <v>4</v>
      </c>
      <c r="J117" s="141" t="s">
        <v>4</v>
      </c>
      <c r="K117" s="137"/>
      <c r="L117" s="13" t="s">
        <v>4</v>
      </c>
      <c r="M117" s="14" t="s">
        <v>4</v>
      </c>
      <c r="N117" s="141" t="s">
        <v>4</v>
      </c>
      <c r="O117" s="136"/>
      <c r="P117" s="137"/>
    </row>
    <row r="118" spans="1:16" x14ac:dyDescent="0.7">
      <c r="A118" s="10" t="s">
        <v>4</v>
      </c>
      <c r="B118" s="11" t="s">
        <v>4</v>
      </c>
      <c r="C118" s="11" t="s">
        <v>4</v>
      </c>
      <c r="D118" s="140" t="s">
        <v>133</v>
      </c>
      <c r="E118" s="137"/>
      <c r="F118" s="141" t="s">
        <v>18</v>
      </c>
      <c r="G118" s="137"/>
      <c r="H118" s="12" t="s">
        <v>18</v>
      </c>
      <c r="I118" s="12" t="s">
        <v>275</v>
      </c>
      <c r="J118" s="141" t="s">
        <v>137</v>
      </c>
      <c r="K118" s="137"/>
      <c r="L118" s="13" t="s">
        <v>18</v>
      </c>
      <c r="M118" s="14" t="s">
        <v>22</v>
      </c>
      <c r="N118" s="141" t="s">
        <v>137</v>
      </c>
      <c r="O118" s="136"/>
      <c r="P118" s="137"/>
    </row>
    <row r="119" spans="1:16" ht="73.8" x14ac:dyDescent="0.7">
      <c r="A119" s="10" t="s">
        <v>4</v>
      </c>
      <c r="B119" s="11" t="s">
        <v>4</v>
      </c>
      <c r="C119" s="11" t="s">
        <v>4</v>
      </c>
      <c r="D119" s="140" t="s">
        <v>147</v>
      </c>
      <c r="E119" s="137"/>
      <c r="F119" s="141" t="s">
        <v>18</v>
      </c>
      <c r="G119" s="137"/>
      <c r="H119" s="12" t="s">
        <v>18</v>
      </c>
      <c r="I119" s="12" t="s">
        <v>276</v>
      </c>
      <c r="J119" s="141" t="s">
        <v>277</v>
      </c>
      <c r="K119" s="137"/>
      <c r="L119" s="13" t="s">
        <v>278</v>
      </c>
      <c r="M119" s="14" t="s">
        <v>22</v>
      </c>
      <c r="N119" s="141" t="s">
        <v>137</v>
      </c>
      <c r="O119" s="136"/>
      <c r="P119" s="137"/>
    </row>
    <row r="120" spans="1:16" x14ac:dyDescent="0.7">
      <c r="A120" s="10" t="s">
        <v>4</v>
      </c>
      <c r="B120" s="11" t="s">
        <v>4</v>
      </c>
      <c r="C120" s="11" t="s">
        <v>4</v>
      </c>
      <c r="D120" s="140" t="s">
        <v>147</v>
      </c>
      <c r="E120" s="137"/>
      <c r="F120" s="141" t="s">
        <v>18</v>
      </c>
      <c r="G120" s="137"/>
      <c r="H120" s="12" t="s">
        <v>279</v>
      </c>
      <c r="I120" s="12" t="s">
        <v>18</v>
      </c>
      <c r="J120" s="141" t="s">
        <v>18</v>
      </c>
      <c r="K120" s="137"/>
      <c r="L120" s="13" t="s">
        <v>18</v>
      </c>
      <c r="M120" s="14" t="s">
        <v>22</v>
      </c>
      <c r="N120" s="141" t="s">
        <v>18</v>
      </c>
      <c r="O120" s="136"/>
      <c r="P120" s="137"/>
    </row>
    <row r="121" spans="1:16" x14ac:dyDescent="0.7">
      <c r="A121" s="10" t="s">
        <v>4</v>
      </c>
      <c r="B121" s="11" t="s">
        <v>4</v>
      </c>
      <c r="C121" s="11" t="s">
        <v>4</v>
      </c>
      <c r="D121" s="140" t="s">
        <v>280</v>
      </c>
      <c r="E121" s="137"/>
      <c r="F121" s="141" t="s">
        <v>18</v>
      </c>
      <c r="G121" s="137"/>
      <c r="H121" s="12" t="s">
        <v>275</v>
      </c>
      <c r="I121" s="12" t="s">
        <v>18</v>
      </c>
      <c r="J121" s="141" t="s">
        <v>18</v>
      </c>
      <c r="K121" s="137"/>
      <c r="L121" s="13" t="s">
        <v>18</v>
      </c>
      <c r="M121" s="14" t="s">
        <v>22</v>
      </c>
      <c r="N121" s="141" t="s">
        <v>18</v>
      </c>
      <c r="O121" s="136"/>
      <c r="P121" s="137"/>
    </row>
    <row r="122" spans="1:16" ht="49.2" x14ac:dyDescent="0.7">
      <c r="A122" s="10" t="s">
        <v>4</v>
      </c>
      <c r="B122" s="11" t="s">
        <v>4</v>
      </c>
      <c r="C122" s="11" t="s">
        <v>4</v>
      </c>
      <c r="D122" s="140" t="s">
        <v>281</v>
      </c>
      <c r="E122" s="137"/>
      <c r="F122" s="141" t="s">
        <v>18</v>
      </c>
      <c r="G122" s="137"/>
      <c r="H122" s="12" t="s">
        <v>18</v>
      </c>
      <c r="I122" s="12" t="s">
        <v>18</v>
      </c>
      <c r="J122" s="141" t="s">
        <v>137</v>
      </c>
      <c r="K122" s="137"/>
      <c r="L122" s="13" t="s">
        <v>112</v>
      </c>
      <c r="M122" s="14" t="s">
        <v>22</v>
      </c>
      <c r="N122" s="141" t="s">
        <v>18</v>
      </c>
      <c r="O122" s="136"/>
      <c r="P122" s="137"/>
    </row>
    <row r="123" spans="1:16" ht="49.2" x14ac:dyDescent="0.7">
      <c r="A123" s="10" t="s">
        <v>4</v>
      </c>
      <c r="B123" s="11" t="s">
        <v>4</v>
      </c>
      <c r="C123" s="140" t="s">
        <v>282</v>
      </c>
      <c r="D123" s="136"/>
      <c r="E123" s="137"/>
      <c r="F123" s="141" t="s">
        <v>18</v>
      </c>
      <c r="G123" s="137"/>
      <c r="H123" s="12" t="s">
        <v>283</v>
      </c>
      <c r="I123" s="12" t="s">
        <v>284</v>
      </c>
      <c r="J123" s="141" t="s">
        <v>285</v>
      </c>
      <c r="K123" s="137"/>
      <c r="L123" s="13" t="s">
        <v>286</v>
      </c>
      <c r="M123" s="14" t="s">
        <v>22</v>
      </c>
      <c r="N123" s="141" t="s">
        <v>128</v>
      </c>
      <c r="O123" s="136"/>
      <c r="P123" s="137"/>
    </row>
    <row r="124" spans="1:16" x14ac:dyDescent="0.7">
      <c r="A124" s="1" t="s">
        <v>154</v>
      </c>
      <c r="B124" s="136"/>
      <c r="C124" s="136"/>
      <c r="D124" s="136"/>
      <c r="E124" s="137"/>
      <c r="F124" s="139" t="s">
        <v>18</v>
      </c>
      <c r="G124" s="137"/>
      <c r="H124" s="15" t="s">
        <v>287</v>
      </c>
      <c r="I124" s="15" t="s">
        <v>288</v>
      </c>
      <c r="J124" s="139" t="s">
        <v>289</v>
      </c>
      <c r="K124" s="137"/>
      <c r="L124" s="5" t="s">
        <v>4</v>
      </c>
      <c r="M124" s="16" t="s">
        <v>4</v>
      </c>
      <c r="N124" s="139" t="s">
        <v>290</v>
      </c>
      <c r="O124" s="136"/>
      <c r="P124" s="137"/>
    </row>
    <row r="125" spans="1:16" x14ac:dyDescent="0.7">
      <c r="A125" s="5" t="s">
        <v>4</v>
      </c>
      <c r="B125" s="142" t="s">
        <v>159</v>
      </c>
      <c r="C125" s="136"/>
      <c r="D125" s="136"/>
      <c r="E125" s="137"/>
      <c r="F125" s="143" t="s">
        <v>4</v>
      </c>
      <c r="G125" s="137"/>
      <c r="H125" s="4" t="s">
        <v>4</v>
      </c>
      <c r="I125" s="4" t="s">
        <v>4</v>
      </c>
      <c r="J125" s="143" t="s">
        <v>4</v>
      </c>
      <c r="K125" s="137"/>
      <c r="L125" s="5" t="s">
        <v>4</v>
      </c>
      <c r="M125" s="6" t="s">
        <v>4</v>
      </c>
      <c r="N125" s="143" t="s">
        <v>4</v>
      </c>
      <c r="O125" s="136"/>
      <c r="P125" s="137"/>
    </row>
    <row r="126" spans="1:16" x14ac:dyDescent="0.7">
      <c r="A126" s="10" t="s">
        <v>4</v>
      </c>
      <c r="B126" s="11" t="s">
        <v>4</v>
      </c>
      <c r="C126" s="140" t="s">
        <v>160</v>
      </c>
      <c r="D126" s="136"/>
      <c r="E126" s="137"/>
      <c r="F126" s="141" t="s">
        <v>18</v>
      </c>
      <c r="G126" s="137"/>
      <c r="H126" s="12" t="s">
        <v>291</v>
      </c>
      <c r="I126" s="12" t="s">
        <v>292</v>
      </c>
      <c r="J126" s="141" t="s">
        <v>165</v>
      </c>
      <c r="K126" s="137"/>
      <c r="L126" s="13" t="s">
        <v>293</v>
      </c>
      <c r="M126" s="14" t="s">
        <v>22</v>
      </c>
      <c r="N126" s="141" t="s">
        <v>84</v>
      </c>
      <c r="O126" s="136"/>
      <c r="P126" s="137"/>
    </row>
    <row r="127" spans="1:16" ht="49.2" x14ac:dyDescent="0.7">
      <c r="A127" s="10" t="s">
        <v>4</v>
      </c>
      <c r="B127" s="11" t="s">
        <v>4</v>
      </c>
      <c r="C127" s="140" t="s">
        <v>178</v>
      </c>
      <c r="D127" s="136"/>
      <c r="E127" s="137"/>
      <c r="F127" s="141" t="s">
        <v>18</v>
      </c>
      <c r="G127" s="137"/>
      <c r="H127" s="12" t="s">
        <v>18</v>
      </c>
      <c r="I127" s="12" t="s">
        <v>294</v>
      </c>
      <c r="J127" s="141" t="s">
        <v>52</v>
      </c>
      <c r="K127" s="137"/>
      <c r="L127" s="13" t="s">
        <v>295</v>
      </c>
      <c r="M127" s="14" t="s">
        <v>22</v>
      </c>
      <c r="N127" s="141" t="s">
        <v>84</v>
      </c>
      <c r="O127" s="136"/>
      <c r="P127" s="137"/>
    </row>
    <row r="128" spans="1:16" x14ac:dyDescent="0.7">
      <c r="A128" s="1" t="s">
        <v>181</v>
      </c>
      <c r="B128" s="136"/>
      <c r="C128" s="136"/>
      <c r="D128" s="136"/>
      <c r="E128" s="137"/>
      <c r="F128" s="139" t="s">
        <v>18</v>
      </c>
      <c r="G128" s="137"/>
      <c r="H128" s="15" t="s">
        <v>291</v>
      </c>
      <c r="I128" s="15" t="s">
        <v>296</v>
      </c>
      <c r="J128" s="139" t="s">
        <v>297</v>
      </c>
      <c r="K128" s="137"/>
      <c r="L128" s="5" t="s">
        <v>4</v>
      </c>
      <c r="M128" s="16" t="s">
        <v>4</v>
      </c>
      <c r="N128" s="139" t="s">
        <v>165</v>
      </c>
      <c r="O128" s="136"/>
      <c r="P128" s="137"/>
    </row>
    <row r="129" spans="1:16" x14ac:dyDescent="0.7">
      <c r="A129" s="5" t="s">
        <v>4</v>
      </c>
      <c r="B129" s="142" t="s">
        <v>298</v>
      </c>
      <c r="C129" s="136"/>
      <c r="D129" s="136"/>
      <c r="E129" s="137"/>
      <c r="F129" s="143" t="s">
        <v>4</v>
      </c>
      <c r="G129" s="137"/>
      <c r="H129" s="4" t="s">
        <v>4</v>
      </c>
      <c r="I129" s="4" t="s">
        <v>4</v>
      </c>
      <c r="J129" s="143" t="s">
        <v>4</v>
      </c>
      <c r="K129" s="137"/>
      <c r="L129" s="5" t="s">
        <v>4</v>
      </c>
      <c r="M129" s="6" t="s">
        <v>4</v>
      </c>
      <c r="N129" s="143" t="s">
        <v>4</v>
      </c>
      <c r="O129" s="136"/>
      <c r="P129" s="137"/>
    </row>
    <row r="130" spans="1:16" x14ac:dyDescent="0.7">
      <c r="A130" s="10" t="s">
        <v>4</v>
      </c>
      <c r="B130" s="11" t="s">
        <v>4</v>
      </c>
      <c r="C130" s="140" t="s">
        <v>299</v>
      </c>
      <c r="D130" s="136"/>
      <c r="E130" s="137"/>
      <c r="F130" s="141" t="s">
        <v>18</v>
      </c>
      <c r="G130" s="137"/>
      <c r="H130" s="12" t="s">
        <v>300</v>
      </c>
      <c r="I130" s="12" t="s">
        <v>301</v>
      </c>
      <c r="J130" s="141" t="s">
        <v>297</v>
      </c>
      <c r="K130" s="137"/>
      <c r="L130" s="13" t="s">
        <v>18</v>
      </c>
      <c r="M130" s="14" t="s">
        <v>22</v>
      </c>
      <c r="N130" s="141" t="s">
        <v>297</v>
      </c>
      <c r="O130" s="136"/>
      <c r="P130" s="137"/>
    </row>
    <row r="131" spans="1:16" x14ac:dyDescent="0.7">
      <c r="A131" s="10" t="s">
        <v>4</v>
      </c>
      <c r="B131" s="11" t="s">
        <v>4</v>
      </c>
      <c r="C131" s="140" t="s">
        <v>302</v>
      </c>
      <c r="D131" s="136"/>
      <c r="E131" s="137"/>
      <c r="F131" s="141" t="s">
        <v>18</v>
      </c>
      <c r="G131" s="137"/>
      <c r="H131" s="12" t="s">
        <v>303</v>
      </c>
      <c r="I131" s="12" t="s">
        <v>304</v>
      </c>
      <c r="J131" s="141" t="s">
        <v>84</v>
      </c>
      <c r="K131" s="137"/>
      <c r="L131" s="13" t="s">
        <v>135</v>
      </c>
      <c r="M131" s="14" t="s">
        <v>22</v>
      </c>
      <c r="N131" s="141" t="s">
        <v>118</v>
      </c>
      <c r="O131" s="136"/>
      <c r="P131" s="137"/>
    </row>
    <row r="132" spans="1:16" ht="73.8" x14ac:dyDescent="0.7">
      <c r="A132" s="10" t="s">
        <v>4</v>
      </c>
      <c r="B132" s="11" t="s">
        <v>4</v>
      </c>
      <c r="C132" s="140" t="s">
        <v>305</v>
      </c>
      <c r="D132" s="136"/>
      <c r="E132" s="137"/>
      <c r="F132" s="141" t="s">
        <v>18</v>
      </c>
      <c r="G132" s="137"/>
      <c r="H132" s="12" t="s">
        <v>306</v>
      </c>
      <c r="I132" s="12" t="s">
        <v>307</v>
      </c>
      <c r="J132" s="141" t="s">
        <v>266</v>
      </c>
      <c r="K132" s="137"/>
      <c r="L132" s="13" t="s">
        <v>172</v>
      </c>
      <c r="M132" s="14" t="s">
        <v>22</v>
      </c>
      <c r="N132" s="141" t="s">
        <v>137</v>
      </c>
      <c r="O132" s="136"/>
      <c r="P132" s="137"/>
    </row>
    <row r="133" spans="1:16" ht="73.8" x14ac:dyDescent="0.7">
      <c r="A133" s="10" t="s">
        <v>4</v>
      </c>
      <c r="B133" s="11" t="s">
        <v>4</v>
      </c>
      <c r="C133" s="140" t="s">
        <v>308</v>
      </c>
      <c r="D133" s="136"/>
      <c r="E133" s="137"/>
      <c r="F133" s="141" t="s">
        <v>18</v>
      </c>
      <c r="G133" s="137"/>
      <c r="H133" s="12" t="s">
        <v>309</v>
      </c>
      <c r="I133" s="12" t="s">
        <v>310</v>
      </c>
      <c r="J133" s="141" t="s">
        <v>128</v>
      </c>
      <c r="K133" s="137"/>
      <c r="L133" s="13" t="s">
        <v>172</v>
      </c>
      <c r="M133" s="14" t="s">
        <v>22</v>
      </c>
      <c r="N133" s="141" t="s">
        <v>165</v>
      </c>
      <c r="O133" s="136"/>
      <c r="P133" s="137"/>
    </row>
    <row r="134" spans="1:16" x14ac:dyDescent="0.7">
      <c r="A134" s="1" t="s">
        <v>311</v>
      </c>
      <c r="B134" s="136"/>
      <c r="C134" s="136"/>
      <c r="D134" s="136"/>
      <c r="E134" s="137"/>
      <c r="F134" s="139" t="s">
        <v>18</v>
      </c>
      <c r="G134" s="137"/>
      <c r="H134" s="15" t="s">
        <v>312</v>
      </c>
      <c r="I134" s="15" t="s">
        <v>313</v>
      </c>
      <c r="J134" s="139" t="s">
        <v>314</v>
      </c>
      <c r="K134" s="137"/>
      <c r="L134" s="5" t="s">
        <v>4</v>
      </c>
      <c r="M134" s="16" t="s">
        <v>4</v>
      </c>
      <c r="N134" s="139" t="s">
        <v>315</v>
      </c>
      <c r="O134" s="136"/>
      <c r="P134" s="137"/>
    </row>
    <row r="135" spans="1:16" x14ac:dyDescent="0.7">
      <c r="A135" s="1" t="s">
        <v>186</v>
      </c>
      <c r="B135" s="136"/>
      <c r="C135" s="136"/>
      <c r="D135" s="136"/>
      <c r="E135" s="137"/>
      <c r="F135" s="139" t="s">
        <v>18</v>
      </c>
      <c r="G135" s="137"/>
      <c r="H135" s="15" t="s">
        <v>316</v>
      </c>
      <c r="I135" s="15" t="s">
        <v>317</v>
      </c>
      <c r="J135" s="139" t="s">
        <v>318</v>
      </c>
      <c r="K135" s="137"/>
      <c r="L135" s="5" t="s">
        <v>4</v>
      </c>
      <c r="M135" s="16" t="s">
        <v>4</v>
      </c>
      <c r="N135" s="139" t="s">
        <v>319</v>
      </c>
      <c r="O135" s="136"/>
      <c r="P135" s="137"/>
    </row>
    <row r="136" spans="1:16" x14ac:dyDescent="0.7">
      <c r="A136" s="5" t="s">
        <v>4</v>
      </c>
      <c r="B136" s="142" t="s">
        <v>191</v>
      </c>
      <c r="C136" s="136"/>
      <c r="D136" s="136"/>
      <c r="E136" s="137"/>
      <c r="F136" s="143" t="s">
        <v>4</v>
      </c>
      <c r="G136" s="137"/>
      <c r="H136" s="4" t="s">
        <v>4</v>
      </c>
      <c r="I136" s="4" t="s">
        <v>4</v>
      </c>
      <c r="J136" s="143" t="s">
        <v>4</v>
      </c>
      <c r="K136" s="137"/>
      <c r="L136" s="5" t="s">
        <v>4</v>
      </c>
      <c r="M136" s="6" t="s">
        <v>4</v>
      </c>
      <c r="N136" s="143" t="s">
        <v>4</v>
      </c>
      <c r="O136" s="136"/>
      <c r="P136" s="137"/>
    </row>
    <row r="137" spans="1:16" x14ac:dyDescent="0.7">
      <c r="A137" s="5" t="s">
        <v>4</v>
      </c>
      <c r="B137" s="142" t="s">
        <v>192</v>
      </c>
      <c r="C137" s="136"/>
      <c r="D137" s="136"/>
      <c r="E137" s="137"/>
      <c r="F137" s="143" t="s">
        <v>4</v>
      </c>
      <c r="G137" s="137"/>
      <c r="H137" s="4" t="s">
        <v>4</v>
      </c>
      <c r="I137" s="4" t="s">
        <v>4</v>
      </c>
      <c r="J137" s="143" t="s">
        <v>4</v>
      </c>
      <c r="K137" s="137"/>
      <c r="L137" s="5" t="s">
        <v>4</v>
      </c>
      <c r="M137" s="6" t="s">
        <v>4</v>
      </c>
      <c r="N137" s="143" t="s">
        <v>4</v>
      </c>
      <c r="O137" s="136"/>
      <c r="P137" s="137"/>
    </row>
    <row r="138" spans="1:16" x14ac:dyDescent="0.7">
      <c r="A138" s="10" t="s">
        <v>4</v>
      </c>
      <c r="B138" s="11" t="s">
        <v>4</v>
      </c>
      <c r="C138" s="140" t="s">
        <v>193</v>
      </c>
      <c r="D138" s="136"/>
      <c r="E138" s="137"/>
      <c r="F138" s="141" t="s">
        <v>4</v>
      </c>
      <c r="G138" s="137"/>
      <c r="H138" s="12" t="s">
        <v>4</v>
      </c>
      <c r="I138" s="12" t="s">
        <v>4</v>
      </c>
      <c r="J138" s="141" t="s">
        <v>4</v>
      </c>
      <c r="K138" s="137"/>
      <c r="L138" s="13" t="s">
        <v>4</v>
      </c>
      <c r="M138" s="14" t="s">
        <v>4</v>
      </c>
      <c r="N138" s="141" t="s">
        <v>4</v>
      </c>
      <c r="O138" s="136"/>
      <c r="P138" s="137"/>
    </row>
    <row r="139" spans="1:16" x14ac:dyDescent="0.7">
      <c r="A139" s="10" t="s">
        <v>4</v>
      </c>
      <c r="B139" s="11" t="s">
        <v>4</v>
      </c>
      <c r="C139" s="11" t="s">
        <v>4</v>
      </c>
      <c r="D139" s="140" t="s">
        <v>320</v>
      </c>
      <c r="E139" s="137"/>
      <c r="F139" s="141" t="s">
        <v>18</v>
      </c>
      <c r="G139" s="137"/>
      <c r="H139" s="12" t="s">
        <v>321</v>
      </c>
      <c r="I139" s="12" t="s">
        <v>18</v>
      </c>
      <c r="J139" s="141" t="s">
        <v>18</v>
      </c>
      <c r="K139" s="137"/>
      <c r="L139" s="13" t="s">
        <v>18</v>
      </c>
      <c r="M139" s="14" t="s">
        <v>22</v>
      </c>
      <c r="N139" s="141" t="s">
        <v>18</v>
      </c>
      <c r="O139" s="136"/>
      <c r="P139" s="137"/>
    </row>
    <row r="140" spans="1:16" x14ac:dyDescent="0.7">
      <c r="A140" s="10" t="s">
        <v>4</v>
      </c>
      <c r="B140" s="11" t="s">
        <v>4</v>
      </c>
      <c r="C140" s="11" t="s">
        <v>4</v>
      </c>
      <c r="D140" s="140" t="s">
        <v>322</v>
      </c>
      <c r="E140" s="137"/>
      <c r="F140" s="141" t="s">
        <v>18</v>
      </c>
      <c r="G140" s="137"/>
      <c r="H140" s="12" t="s">
        <v>323</v>
      </c>
      <c r="I140" s="12" t="s">
        <v>18</v>
      </c>
      <c r="J140" s="141" t="s">
        <v>18</v>
      </c>
      <c r="K140" s="137"/>
      <c r="L140" s="13" t="s">
        <v>18</v>
      </c>
      <c r="M140" s="14" t="s">
        <v>22</v>
      </c>
      <c r="N140" s="141" t="s">
        <v>18</v>
      </c>
      <c r="O140" s="136"/>
      <c r="P140" s="137"/>
    </row>
    <row r="141" spans="1:16" x14ac:dyDescent="0.7">
      <c r="A141" s="10" t="s">
        <v>4</v>
      </c>
      <c r="B141" s="11" t="s">
        <v>4</v>
      </c>
      <c r="C141" s="11" t="s">
        <v>4</v>
      </c>
      <c r="D141" s="140" t="s">
        <v>324</v>
      </c>
      <c r="E141" s="137"/>
      <c r="F141" s="141" t="s">
        <v>18</v>
      </c>
      <c r="G141" s="137"/>
      <c r="H141" s="12" t="s">
        <v>325</v>
      </c>
      <c r="I141" s="12" t="s">
        <v>18</v>
      </c>
      <c r="J141" s="141" t="s">
        <v>18</v>
      </c>
      <c r="K141" s="137"/>
      <c r="L141" s="13" t="s">
        <v>18</v>
      </c>
      <c r="M141" s="14" t="s">
        <v>22</v>
      </c>
      <c r="N141" s="141" t="s">
        <v>18</v>
      </c>
      <c r="O141" s="136"/>
      <c r="P141" s="137"/>
    </row>
    <row r="142" spans="1:16" x14ac:dyDescent="0.7">
      <c r="A142" s="1" t="s">
        <v>217</v>
      </c>
      <c r="B142" s="136"/>
      <c r="C142" s="136"/>
      <c r="D142" s="136"/>
      <c r="E142" s="137"/>
      <c r="F142" s="139" t="s">
        <v>18</v>
      </c>
      <c r="G142" s="137"/>
      <c r="H142" s="15" t="s">
        <v>326</v>
      </c>
      <c r="I142" s="15" t="s">
        <v>18</v>
      </c>
      <c r="J142" s="139" t="s">
        <v>18</v>
      </c>
      <c r="K142" s="137"/>
      <c r="L142" s="5" t="s">
        <v>4</v>
      </c>
      <c r="M142" s="16" t="s">
        <v>4</v>
      </c>
      <c r="N142" s="139" t="s">
        <v>18</v>
      </c>
      <c r="O142" s="136"/>
      <c r="P142" s="137"/>
    </row>
    <row r="143" spans="1:16" x14ac:dyDescent="0.7">
      <c r="A143" s="1" t="s">
        <v>219</v>
      </c>
      <c r="B143" s="136"/>
      <c r="C143" s="136"/>
      <c r="D143" s="136"/>
      <c r="E143" s="137"/>
      <c r="F143" s="139" t="s">
        <v>18</v>
      </c>
      <c r="G143" s="137"/>
      <c r="H143" s="15" t="s">
        <v>326</v>
      </c>
      <c r="I143" s="15" t="s">
        <v>18</v>
      </c>
      <c r="J143" s="139" t="s">
        <v>18</v>
      </c>
      <c r="K143" s="137"/>
      <c r="L143" s="5" t="s">
        <v>4</v>
      </c>
      <c r="M143" s="16" t="s">
        <v>4</v>
      </c>
      <c r="N143" s="139" t="s">
        <v>18</v>
      </c>
      <c r="O143" s="136"/>
      <c r="P143" s="137"/>
    </row>
    <row r="144" spans="1:16" x14ac:dyDescent="0.7">
      <c r="A144" s="5" t="s">
        <v>4</v>
      </c>
      <c r="B144" s="142" t="s">
        <v>225</v>
      </c>
      <c r="C144" s="136"/>
      <c r="D144" s="136"/>
      <c r="E144" s="137"/>
      <c r="F144" s="143" t="s">
        <v>4</v>
      </c>
      <c r="G144" s="137"/>
      <c r="H144" s="4" t="s">
        <v>4</v>
      </c>
      <c r="I144" s="4" t="s">
        <v>4</v>
      </c>
      <c r="J144" s="143" t="s">
        <v>4</v>
      </c>
      <c r="K144" s="137"/>
      <c r="L144" s="5" t="s">
        <v>4</v>
      </c>
      <c r="M144" s="6" t="s">
        <v>4</v>
      </c>
      <c r="N144" s="143" t="s">
        <v>4</v>
      </c>
      <c r="O144" s="136"/>
      <c r="P144" s="137"/>
    </row>
    <row r="145" spans="1:16" x14ac:dyDescent="0.7">
      <c r="A145" s="5" t="s">
        <v>4</v>
      </c>
      <c r="B145" s="142" t="s">
        <v>226</v>
      </c>
      <c r="C145" s="136"/>
      <c r="D145" s="136"/>
      <c r="E145" s="137"/>
      <c r="F145" s="143" t="s">
        <v>4</v>
      </c>
      <c r="G145" s="137"/>
      <c r="H145" s="4" t="s">
        <v>4</v>
      </c>
      <c r="I145" s="4" t="s">
        <v>4</v>
      </c>
      <c r="J145" s="143" t="s">
        <v>4</v>
      </c>
      <c r="K145" s="137"/>
      <c r="L145" s="5" t="s">
        <v>4</v>
      </c>
      <c r="M145" s="6" t="s">
        <v>4</v>
      </c>
      <c r="N145" s="143" t="s">
        <v>4</v>
      </c>
      <c r="O145" s="136"/>
      <c r="P145" s="137"/>
    </row>
    <row r="146" spans="1:16" ht="49.2" x14ac:dyDescent="0.7">
      <c r="A146" s="10" t="s">
        <v>4</v>
      </c>
      <c r="B146" s="11" t="s">
        <v>4</v>
      </c>
      <c r="C146" s="140" t="s">
        <v>227</v>
      </c>
      <c r="D146" s="136"/>
      <c r="E146" s="137"/>
      <c r="F146" s="141" t="s">
        <v>18</v>
      </c>
      <c r="G146" s="137"/>
      <c r="H146" s="12" t="s">
        <v>18</v>
      </c>
      <c r="I146" s="12" t="s">
        <v>266</v>
      </c>
      <c r="J146" s="141" t="s">
        <v>266</v>
      </c>
      <c r="K146" s="137"/>
      <c r="L146" s="13" t="s">
        <v>112</v>
      </c>
      <c r="M146" s="14" t="s">
        <v>22</v>
      </c>
      <c r="N146" s="141" t="s">
        <v>18</v>
      </c>
      <c r="O146" s="136"/>
      <c r="P146" s="137"/>
    </row>
    <row r="147" spans="1:16" x14ac:dyDescent="0.7">
      <c r="A147" s="1" t="s">
        <v>229</v>
      </c>
      <c r="B147" s="136"/>
      <c r="C147" s="136"/>
      <c r="D147" s="136"/>
      <c r="E147" s="137"/>
      <c r="F147" s="139" t="s">
        <v>18</v>
      </c>
      <c r="G147" s="137"/>
      <c r="H147" s="15" t="s">
        <v>18</v>
      </c>
      <c r="I147" s="15" t="s">
        <v>266</v>
      </c>
      <c r="J147" s="139" t="s">
        <v>266</v>
      </c>
      <c r="K147" s="137"/>
      <c r="L147" s="5" t="s">
        <v>4</v>
      </c>
      <c r="M147" s="16" t="s">
        <v>4</v>
      </c>
      <c r="N147" s="139" t="s">
        <v>18</v>
      </c>
      <c r="O147" s="136"/>
      <c r="P147" s="137"/>
    </row>
    <row r="148" spans="1:16" x14ac:dyDescent="0.7">
      <c r="A148" s="1" t="s">
        <v>230</v>
      </c>
      <c r="B148" s="136"/>
      <c r="C148" s="136"/>
      <c r="D148" s="136"/>
      <c r="E148" s="137"/>
      <c r="F148" s="139" t="s">
        <v>18</v>
      </c>
      <c r="G148" s="137"/>
      <c r="H148" s="15" t="s">
        <v>18</v>
      </c>
      <c r="I148" s="15" t="s">
        <v>266</v>
      </c>
      <c r="J148" s="139" t="s">
        <v>266</v>
      </c>
      <c r="K148" s="137"/>
      <c r="L148" s="5" t="s">
        <v>4</v>
      </c>
      <c r="M148" s="16" t="s">
        <v>4</v>
      </c>
      <c r="N148" s="139" t="s">
        <v>18</v>
      </c>
      <c r="O148" s="136"/>
      <c r="P148" s="137"/>
    </row>
    <row r="149" spans="1:16" x14ac:dyDescent="0.7">
      <c r="A149" s="1" t="s">
        <v>327</v>
      </c>
      <c r="B149" s="136"/>
      <c r="C149" s="136"/>
      <c r="D149" s="136"/>
      <c r="E149" s="137"/>
      <c r="F149" s="139" t="s">
        <v>18</v>
      </c>
      <c r="G149" s="137"/>
      <c r="H149" s="15" t="s">
        <v>328</v>
      </c>
      <c r="I149" s="15" t="s">
        <v>329</v>
      </c>
      <c r="J149" s="139" t="s">
        <v>330</v>
      </c>
      <c r="K149" s="137"/>
      <c r="L149" s="5" t="s">
        <v>4</v>
      </c>
      <c r="M149" s="16" t="s">
        <v>4</v>
      </c>
      <c r="N149" s="139" t="s">
        <v>331</v>
      </c>
      <c r="O149" s="136"/>
      <c r="P149" s="137"/>
    </row>
    <row r="150" spans="1:16" x14ac:dyDescent="0.7">
      <c r="A150" s="1" t="s">
        <v>332</v>
      </c>
      <c r="B150" s="136"/>
      <c r="C150" s="136"/>
      <c r="D150" s="136"/>
      <c r="E150" s="137"/>
      <c r="F150" s="1" t="s">
        <v>18</v>
      </c>
      <c r="G150" s="137"/>
      <c r="H150" s="17" t="s">
        <v>333</v>
      </c>
      <c r="I150" s="17" t="s">
        <v>334</v>
      </c>
      <c r="J150" s="1" t="s">
        <v>335</v>
      </c>
      <c r="K150" s="137"/>
      <c r="L150" s="5" t="s">
        <v>4</v>
      </c>
      <c r="M150" s="16" t="s">
        <v>4</v>
      </c>
      <c r="N150" s="1" t="s">
        <v>336</v>
      </c>
      <c r="O150" s="136"/>
      <c r="P150" s="137"/>
    </row>
    <row r="151" spans="1:16" x14ac:dyDescent="0.7">
      <c r="A151" s="143" t="s">
        <v>337</v>
      </c>
      <c r="B151" s="136"/>
      <c r="C151" s="136"/>
      <c r="D151" s="136"/>
      <c r="E151" s="137"/>
      <c r="F151" s="143" t="s">
        <v>4</v>
      </c>
      <c r="G151" s="137"/>
      <c r="H151" s="4" t="s">
        <v>4</v>
      </c>
      <c r="I151" s="4" t="s">
        <v>4</v>
      </c>
      <c r="J151" s="143" t="s">
        <v>4</v>
      </c>
      <c r="K151" s="137"/>
      <c r="L151" s="5" t="s">
        <v>4</v>
      </c>
      <c r="M151" s="6" t="s">
        <v>4</v>
      </c>
      <c r="N151" s="143" t="s">
        <v>4</v>
      </c>
      <c r="O151" s="136"/>
      <c r="P151" s="137"/>
    </row>
    <row r="152" spans="1:16" x14ac:dyDescent="0.7">
      <c r="A152" s="144" t="s">
        <v>338</v>
      </c>
      <c r="B152" s="145"/>
      <c r="C152" s="145"/>
      <c r="D152" s="145"/>
      <c r="E152" s="146"/>
      <c r="F152" s="144" t="s">
        <v>4</v>
      </c>
      <c r="G152" s="146"/>
      <c r="H152" s="7" t="s">
        <v>4</v>
      </c>
      <c r="I152" s="7" t="s">
        <v>4</v>
      </c>
      <c r="J152" s="144" t="s">
        <v>4</v>
      </c>
      <c r="K152" s="146"/>
      <c r="L152" s="8" t="s">
        <v>4</v>
      </c>
      <c r="M152" s="9" t="s">
        <v>4</v>
      </c>
      <c r="N152" s="143" t="s">
        <v>4</v>
      </c>
      <c r="O152" s="136"/>
      <c r="P152" s="137"/>
    </row>
    <row r="153" spans="1:16" x14ac:dyDescent="0.7">
      <c r="A153" s="5" t="s">
        <v>4</v>
      </c>
      <c r="B153" s="142" t="s">
        <v>81</v>
      </c>
      <c r="C153" s="136"/>
      <c r="D153" s="136"/>
      <c r="E153" s="137"/>
      <c r="F153" s="143" t="s">
        <v>4</v>
      </c>
      <c r="G153" s="137"/>
      <c r="H153" s="4" t="s">
        <v>4</v>
      </c>
      <c r="I153" s="4" t="s">
        <v>4</v>
      </c>
      <c r="J153" s="143" t="s">
        <v>4</v>
      </c>
      <c r="K153" s="137"/>
      <c r="L153" s="5" t="s">
        <v>4</v>
      </c>
      <c r="M153" s="6" t="s">
        <v>4</v>
      </c>
      <c r="N153" s="143" t="s">
        <v>4</v>
      </c>
      <c r="O153" s="136"/>
      <c r="P153" s="137"/>
    </row>
    <row r="154" spans="1:16" x14ac:dyDescent="0.7">
      <c r="A154" s="5" t="s">
        <v>4</v>
      </c>
      <c r="B154" s="142" t="s">
        <v>82</v>
      </c>
      <c r="C154" s="136"/>
      <c r="D154" s="136"/>
      <c r="E154" s="137"/>
      <c r="F154" s="143" t="s">
        <v>4</v>
      </c>
      <c r="G154" s="137"/>
      <c r="H154" s="4" t="s">
        <v>4</v>
      </c>
      <c r="I154" s="4" t="s">
        <v>4</v>
      </c>
      <c r="J154" s="143" t="s">
        <v>4</v>
      </c>
      <c r="K154" s="137"/>
      <c r="L154" s="5" t="s">
        <v>4</v>
      </c>
      <c r="M154" s="6" t="s">
        <v>4</v>
      </c>
      <c r="N154" s="143" t="s">
        <v>4</v>
      </c>
      <c r="O154" s="136"/>
      <c r="P154" s="137"/>
    </row>
    <row r="155" spans="1:16" x14ac:dyDescent="0.7">
      <c r="A155" s="10" t="s">
        <v>4</v>
      </c>
      <c r="B155" s="11" t="s">
        <v>4</v>
      </c>
      <c r="C155" s="140" t="s">
        <v>83</v>
      </c>
      <c r="D155" s="136"/>
      <c r="E155" s="137"/>
      <c r="F155" s="141" t="s">
        <v>18</v>
      </c>
      <c r="G155" s="137"/>
      <c r="H155" s="12" t="s">
        <v>18</v>
      </c>
      <c r="I155" s="12" t="s">
        <v>18</v>
      </c>
      <c r="J155" s="141" t="s">
        <v>171</v>
      </c>
      <c r="K155" s="137"/>
      <c r="L155" s="13" t="s">
        <v>339</v>
      </c>
      <c r="M155" s="14" t="s">
        <v>22</v>
      </c>
      <c r="N155" s="141" t="s">
        <v>251</v>
      </c>
      <c r="O155" s="136"/>
      <c r="P155" s="137"/>
    </row>
    <row r="156" spans="1:16" x14ac:dyDescent="0.7">
      <c r="A156" s="1" t="s">
        <v>102</v>
      </c>
      <c r="B156" s="136"/>
      <c r="C156" s="136"/>
      <c r="D156" s="136"/>
      <c r="E156" s="137"/>
      <c r="F156" s="139" t="s">
        <v>18</v>
      </c>
      <c r="G156" s="137"/>
      <c r="H156" s="15" t="s">
        <v>18</v>
      </c>
      <c r="I156" s="15" t="s">
        <v>18</v>
      </c>
      <c r="J156" s="139" t="s">
        <v>171</v>
      </c>
      <c r="K156" s="137"/>
      <c r="L156" s="5" t="s">
        <v>4</v>
      </c>
      <c r="M156" s="16" t="s">
        <v>4</v>
      </c>
      <c r="N156" s="139" t="s">
        <v>251</v>
      </c>
      <c r="O156" s="136"/>
      <c r="P156" s="137"/>
    </row>
    <row r="157" spans="1:16" x14ac:dyDescent="0.7">
      <c r="A157" s="5" t="s">
        <v>4</v>
      </c>
      <c r="B157" s="142" t="s">
        <v>107</v>
      </c>
      <c r="C157" s="136"/>
      <c r="D157" s="136"/>
      <c r="E157" s="137"/>
      <c r="F157" s="143" t="s">
        <v>4</v>
      </c>
      <c r="G157" s="137"/>
      <c r="H157" s="4" t="s">
        <v>4</v>
      </c>
      <c r="I157" s="4" t="s">
        <v>4</v>
      </c>
      <c r="J157" s="143" t="s">
        <v>4</v>
      </c>
      <c r="K157" s="137"/>
      <c r="L157" s="5" t="s">
        <v>4</v>
      </c>
      <c r="M157" s="6" t="s">
        <v>4</v>
      </c>
      <c r="N157" s="143" t="s">
        <v>4</v>
      </c>
      <c r="O157" s="136"/>
      <c r="P157" s="137"/>
    </row>
    <row r="158" spans="1:16" ht="49.2" x14ac:dyDescent="0.7">
      <c r="A158" s="10" t="s">
        <v>4</v>
      </c>
      <c r="B158" s="11" t="s">
        <v>4</v>
      </c>
      <c r="C158" s="140" t="s">
        <v>108</v>
      </c>
      <c r="D158" s="136"/>
      <c r="E158" s="137"/>
      <c r="F158" s="141" t="s">
        <v>18</v>
      </c>
      <c r="G158" s="137"/>
      <c r="H158" s="12" t="s">
        <v>340</v>
      </c>
      <c r="I158" s="12" t="s">
        <v>258</v>
      </c>
      <c r="J158" s="141" t="s">
        <v>290</v>
      </c>
      <c r="K158" s="137"/>
      <c r="L158" s="13" t="s">
        <v>112</v>
      </c>
      <c r="M158" s="14" t="s">
        <v>22</v>
      </c>
      <c r="N158" s="141" t="s">
        <v>18</v>
      </c>
      <c r="O158" s="136"/>
      <c r="P158" s="137"/>
    </row>
    <row r="159" spans="1:16" x14ac:dyDescent="0.7">
      <c r="A159" s="10" t="s">
        <v>4</v>
      </c>
      <c r="B159" s="11" t="s">
        <v>4</v>
      </c>
      <c r="C159" s="11" t="s">
        <v>4</v>
      </c>
      <c r="D159" s="140" t="s">
        <v>108</v>
      </c>
      <c r="E159" s="137"/>
      <c r="F159" s="141" t="s">
        <v>18</v>
      </c>
      <c r="G159" s="137"/>
      <c r="H159" s="12" t="s">
        <v>18</v>
      </c>
      <c r="I159" s="12" t="s">
        <v>18</v>
      </c>
      <c r="J159" s="141" t="s">
        <v>18</v>
      </c>
      <c r="K159" s="137"/>
      <c r="L159" s="13" t="s">
        <v>113</v>
      </c>
      <c r="M159" s="14" t="s">
        <v>22</v>
      </c>
      <c r="N159" s="141" t="s">
        <v>341</v>
      </c>
      <c r="O159" s="136"/>
      <c r="P159" s="137"/>
    </row>
    <row r="160" spans="1:16" x14ac:dyDescent="0.7">
      <c r="A160" s="1" t="s">
        <v>154</v>
      </c>
      <c r="B160" s="136"/>
      <c r="C160" s="136"/>
      <c r="D160" s="136"/>
      <c r="E160" s="137"/>
      <c r="F160" s="139" t="s">
        <v>18</v>
      </c>
      <c r="G160" s="137"/>
      <c r="H160" s="15" t="s">
        <v>340</v>
      </c>
      <c r="I160" s="15" t="s">
        <v>258</v>
      </c>
      <c r="J160" s="139" t="s">
        <v>290</v>
      </c>
      <c r="K160" s="137"/>
      <c r="L160" s="5" t="s">
        <v>4</v>
      </c>
      <c r="M160" s="16" t="s">
        <v>4</v>
      </c>
      <c r="N160" s="139" t="s">
        <v>341</v>
      </c>
      <c r="O160" s="136"/>
      <c r="P160" s="137"/>
    </row>
    <row r="161" spans="1:16" x14ac:dyDescent="0.7">
      <c r="A161" s="1" t="s">
        <v>186</v>
      </c>
      <c r="B161" s="136"/>
      <c r="C161" s="136"/>
      <c r="D161" s="136"/>
      <c r="E161" s="137"/>
      <c r="F161" s="139" t="s">
        <v>18</v>
      </c>
      <c r="G161" s="137"/>
      <c r="H161" s="15" t="s">
        <v>340</v>
      </c>
      <c r="I161" s="15" t="s">
        <v>258</v>
      </c>
      <c r="J161" s="139" t="s">
        <v>342</v>
      </c>
      <c r="K161" s="137"/>
      <c r="L161" s="5" t="s">
        <v>4</v>
      </c>
      <c r="M161" s="16" t="s">
        <v>4</v>
      </c>
      <c r="N161" s="139" t="s">
        <v>343</v>
      </c>
      <c r="O161" s="136"/>
      <c r="P161" s="137"/>
    </row>
    <row r="162" spans="1:16" x14ac:dyDescent="0.7">
      <c r="A162" s="1" t="s">
        <v>344</v>
      </c>
      <c r="B162" s="136"/>
      <c r="C162" s="136"/>
      <c r="D162" s="136"/>
      <c r="E162" s="137"/>
      <c r="F162" s="139" t="s">
        <v>18</v>
      </c>
      <c r="G162" s="137"/>
      <c r="H162" s="15" t="s">
        <v>340</v>
      </c>
      <c r="I162" s="15" t="s">
        <v>258</v>
      </c>
      <c r="J162" s="139" t="s">
        <v>342</v>
      </c>
      <c r="K162" s="137"/>
      <c r="L162" s="5" t="s">
        <v>4</v>
      </c>
      <c r="M162" s="16" t="s">
        <v>4</v>
      </c>
      <c r="N162" s="139" t="s">
        <v>343</v>
      </c>
      <c r="O162" s="136"/>
      <c r="P162" s="137"/>
    </row>
    <row r="163" spans="1:16" x14ac:dyDescent="0.7">
      <c r="A163" s="144" t="s">
        <v>345</v>
      </c>
      <c r="B163" s="145"/>
      <c r="C163" s="145"/>
      <c r="D163" s="145"/>
      <c r="E163" s="146"/>
      <c r="F163" s="144" t="s">
        <v>4</v>
      </c>
      <c r="G163" s="146"/>
      <c r="H163" s="7" t="s">
        <v>4</v>
      </c>
      <c r="I163" s="7" t="s">
        <v>4</v>
      </c>
      <c r="J163" s="144" t="s">
        <v>4</v>
      </c>
      <c r="K163" s="146"/>
      <c r="L163" s="8" t="s">
        <v>4</v>
      </c>
      <c r="M163" s="9" t="s">
        <v>4</v>
      </c>
      <c r="N163" s="143" t="s">
        <v>4</v>
      </c>
      <c r="O163" s="136"/>
      <c r="P163" s="137"/>
    </row>
    <row r="164" spans="1:16" x14ac:dyDescent="0.7">
      <c r="A164" s="5" t="s">
        <v>4</v>
      </c>
      <c r="B164" s="142" t="s">
        <v>81</v>
      </c>
      <c r="C164" s="136"/>
      <c r="D164" s="136"/>
      <c r="E164" s="137"/>
      <c r="F164" s="143" t="s">
        <v>4</v>
      </c>
      <c r="G164" s="137"/>
      <c r="H164" s="4" t="s">
        <v>4</v>
      </c>
      <c r="I164" s="4" t="s">
        <v>4</v>
      </c>
      <c r="J164" s="143" t="s">
        <v>4</v>
      </c>
      <c r="K164" s="137"/>
      <c r="L164" s="5" t="s">
        <v>4</v>
      </c>
      <c r="M164" s="6" t="s">
        <v>4</v>
      </c>
      <c r="N164" s="143" t="s">
        <v>4</v>
      </c>
      <c r="O164" s="136"/>
      <c r="P164" s="137"/>
    </row>
    <row r="165" spans="1:16" x14ac:dyDescent="0.7">
      <c r="A165" s="5" t="s">
        <v>4</v>
      </c>
      <c r="B165" s="142" t="s">
        <v>107</v>
      </c>
      <c r="C165" s="136"/>
      <c r="D165" s="136"/>
      <c r="E165" s="137"/>
      <c r="F165" s="143" t="s">
        <v>4</v>
      </c>
      <c r="G165" s="137"/>
      <c r="H165" s="4" t="s">
        <v>4</v>
      </c>
      <c r="I165" s="4" t="s">
        <v>4</v>
      </c>
      <c r="J165" s="143" t="s">
        <v>4</v>
      </c>
      <c r="K165" s="137"/>
      <c r="L165" s="5" t="s">
        <v>4</v>
      </c>
      <c r="M165" s="6" t="s">
        <v>4</v>
      </c>
      <c r="N165" s="143" t="s">
        <v>4</v>
      </c>
      <c r="O165" s="136"/>
      <c r="P165" s="137"/>
    </row>
    <row r="166" spans="1:16" ht="49.2" x14ac:dyDescent="0.7">
      <c r="A166" s="10" t="s">
        <v>4</v>
      </c>
      <c r="B166" s="11" t="s">
        <v>4</v>
      </c>
      <c r="C166" s="140" t="s">
        <v>108</v>
      </c>
      <c r="D166" s="136"/>
      <c r="E166" s="137"/>
      <c r="F166" s="141" t="s">
        <v>18</v>
      </c>
      <c r="G166" s="137"/>
      <c r="H166" s="12" t="s">
        <v>346</v>
      </c>
      <c r="I166" s="12" t="s">
        <v>347</v>
      </c>
      <c r="J166" s="141" t="s">
        <v>347</v>
      </c>
      <c r="K166" s="137"/>
      <c r="L166" s="13" t="s">
        <v>112</v>
      </c>
      <c r="M166" s="14" t="s">
        <v>22</v>
      </c>
      <c r="N166" s="141" t="s">
        <v>18</v>
      </c>
      <c r="O166" s="136"/>
      <c r="P166" s="137"/>
    </row>
    <row r="167" spans="1:16" x14ac:dyDescent="0.7">
      <c r="A167" s="10" t="s">
        <v>4</v>
      </c>
      <c r="B167" s="11" t="s">
        <v>4</v>
      </c>
      <c r="C167" s="11" t="s">
        <v>4</v>
      </c>
      <c r="D167" s="140" t="s">
        <v>108</v>
      </c>
      <c r="E167" s="137"/>
      <c r="F167" s="141" t="s">
        <v>18</v>
      </c>
      <c r="G167" s="137"/>
      <c r="H167" s="12" t="s">
        <v>18</v>
      </c>
      <c r="I167" s="12" t="s">
        <v>18</v>
      </c>
      <c r="J167" s="141" t="s">
        <v>18</v>
      </c>
      <c r="K167" s="137"/>
      <c r="L167" s="13" t="s">
        <v>113</v>
      </c>
      <c r="M167" s="14" t="s">
        <v>22</v>
      </c>
      <c r="N167" s="141" t="s">
        <v>347</v>
      </c>
      <c r="O167" s="136"/>
      <c r="P167" s="137"/>
    </row>
    <row r="168" spans="1:16" x14ac:dyDescent="0.7">
      <c r="A168" s="10" t="s">
        <v>4</v>
      </c>
      <c r="B168" s="11" t="s">
        <v>4</v>
      </c>
      <c r="C168" s="140" t="s">
        <v>121</v>
      </c>
      <c r="D168" s="136"/>
      <c r="E168" s="137"/>
      <c r="F168" s="141" t="s">
        <v>4</v>
      </c>
      <c r="G168" s="137"/>
      <c r="H168" s="12" t="s">
        <v>4</v>
      </c>
      <c r="I168" s="12" t="s">
        <v>4</v>
      </c>
      <c r="J168" s="141" t="s">
        <v>4</v>
      </c>
      <c r="K168" s="137"/>
      <c r="L168" s="13" t="s">
        <v>4</v>
      </c>
      <c r="M168" s="14" t="s">
        <v>4</v>
      </c>
      <c r="N168" s="141" t="s">
        <v>4</v>
      </c>
      <c r="O168" s="136"/>
      <c r="P168" s="137"/>
    </row>
    <row r="169" spans="1:16" x14ac:dyDescent="0.7">
      <c r="A169" s="10" t="s">
        <v>4</v>
      </c>
      <c r="B169" s="11" t="s">
        <v>4</v>
      </c>
      <c r="C169" s="11" t="s">
        <v>4</v>
      </c>
      <c r="D169" s="140" t="s">
        <v>348</v>
      </c>
      <c r="E169" s="137"/>
      <c r="F169" s="141" t="s">
        <v>18</v>
      </c>
      <c r="G169" s="137"/>
      <c r="H169" s="12" t="s">
        <v>18</v>
      </c>
      <c r="I169" s="12" t="s">
        <v>18</v>
      </c>
      <c r="J169" s="141" t="s">
        <v>137</v>
      </c>
      <c r="K169" s="137"/>
      <c r="L169" s="13" t="s">
        <v>18</v>
      </c>
      <c r="M169" s="14" t="s">
        <v>22</v>
      </c>
      <c r="N169" s="141" t="s">
        <v>137</v>
      </c>
      <c r="O169" s="136"/>
      <c r="P169" s="137"/>
    </row>
    <row r="170" spans="1:16" x14ac:dyDescent="0.7">
      <c r="A170" s="10" t="s">
        <v>4</v>
      </c>
      <c r="B170" s="11" t="s">
        <v>4</v>
      </c>
      <c r="C170" s="11" t="s">
        <v>4</v>
      </c>
      <c r="D170" s="140" t="s">
        <v>349</v>
      </c>
      <c r="E170" s="137"/>
      <c r="F170" s="141" t="s">
        <v>18</v>
      </c>
      <c r="G170" s="137"/>
      <c r="H170" s="12" t="s">
        <v>18</v>
      </c>
      <c r="I170" s="12" t="s">
        <v>18</v>
      </c>
      <c r="J170" s="141" t="s">
        <v>86</v>
      </c>
      <c r="K170" s="137"/>
      <c r="L170" s="13" t="s">
        <v>18</v>
      </c>
      <c r="M170" s="14" t="s">
        <v>22</v>
      </c>
      <c r="N170" s="141" t="s">
        <v>86</v>
      </c>
      <c r="O170" s="136"/>
      <c r="P170" s="137"/>
    </row>
    <row r="171" spans="1:16" x14ac:dyDescent="0.7">
      <c r="A171" s="1" t="s">
        <v>154</v>
      </c>
      <c r="B171" s="136"/>
      <c r="C171" s="136"/>
      <c r="D171" s="136"/>
      <c r="E171" s="137"/>
      <c r="F171" s="139" t="s">
        <v>18</v>
      </c>
      <c r="G171" s="137"/>
      <c r="H171" s="15" t="s">
        <v>346</v>
      </c>
      <c r="I171" s="15" t="s">
        <v>347</v>
      </c>
      <c r="J171" s="139" t="s">
        <v>350</v>
      </c>
      <c r="K171" s="137"/>
      <c r="L171" s="5" t="s">
        <v>4</v>
      </c>
      <c r="M171" s="16" t="s">
        <v>4</v>
      </c>
      <c r="N171" s="139" t="s">
        <v>350</v>
      </c>
      <c r="O171" s="136"/>
      <c r="P171" s="137"/>
    </row>
    <row r="172" spans="1:16" x14ac:dyDescent="0.7">
      <c r="A172" s="1" t="s">
        <v>186</v>
      </c>
      <c r="B172" s="136"/>
      <c r="C172" s="136"/>
      <c r="D172" s="136"/>
      <c r="E172" s="137"/>
      <c r="F172" s="139" t="s">
        <v>18</v>
      </c>
      <c r="G172" s="137"/>
      <c r="H172" s="15" t="s">
        <v>346</v>
      </c>
      <c r="I172" s="15" t="s">
        <v>347</v>
      </c>
      <c r="J172" s="139" t="s">
        <v>350</v>
      </c>
      <c r="K172" s="137"/>
      <c r="L172" s="5" t="s">
        <v>4</v>
      </c>
      <c r="M172" s="16" t="s">
        <v>4</v>
      </c>
      <c r="N172" s="139" t="s">
        <v>350</v>
      </c>
      <c r="O172" s="136"/>
      <c r="P172" s="137"/>
    </row>
    <row r="173" spans="1:16" x14ac:dyDescent="0.7">
      <c r="A173" s="1" t="s">
        <v>351</v>
      </c>
      <c r="B173" s="136"/>
      <c r="C173" s="136"/>
      <c r="D173" s="136"/>
      <c r="E173" s="137"/>
      <c r="F173" s="139" t="s">
        <v>18</v>
      </c>
      <c r="G173" s="137"/>
      <c r="H173" s="15" t="s">
        <v>346</v>
      </c>
      <c r="I173" s="15" t="s">
        <v>347</v>
      </c>
      <c r="J173" s="139" t="s">
        <v>350</v>
      </c>
      <c r="K173" s="137"/>
      <c r="L173" s="5" t="s">
        <v>4</v>
      </c>
      <c r="M173" s="16" t="s">
        <v>4</v>
      </c>
      <c r="N173" s="139" t="s">
        <v>350</v>
      </c>
      <c r="O173" s="136"/>
      <c r="P173" s="137"/>
    </row>
    <row r="174" spans="1:16" x14ac:dyDescent="0.7">
      <c r="A174" s="1" t="s">
        <v>352</v>
      </c>
      <c r="B174" s="136"/>
      <c r="C174" s="136"/>
      <c r="D174" s="136"/>
      <c r="E174" s="137"/>
      <c r="F174" s="1" t="s">
        <v>18</v>
      </c>
      <c r="G174" s="137"/>
      <c r="H174" s="17" t="s">
        <v>353</v>
      </c>
      <c r="I174" s="17" t="s">
        <v>354</v>
      </c>
      <c r="J174" s="1" t="s">
        <v>355</v>
      </c>
      <c r="K174" s="137"/>
      <c r="L174" s="5" t="s">
        <v>4</v>
      </c>
      <c r="M174" s="16" t="s">
        <v>4</v>
      </c>
      <c r="N174" s="1" t="s">
        <v>356</v>
      </c>
      <c r="O174" s="136"/>
      <c r="P174" s="137"/>
    </row>
    <row r="175" spans="1:16" x14ac:dyDescent="0.7">
      <c r="A175" s="143" t="s">
        <v>357</v>
      </c>
      <c r="B175" s="136"/>
      <c r="C175" s="136"/>
      <c r="D175" s="136"/>
      <c r="E175" s="137"/>
      <c r="F175" s="143" t="s">
        <v>4</v>
      </c>
      <c r="G175" s="137"/>
      <c r="H175" s="4" t="s">
        <v>4</v>
      </c>
      <c r="I175" s="4" t="s">
        <v>4</v>
      </c>
      <c r="J175" s="143" t="s">
        <v>4</v>
      </c>
      <c r="K175" s="137"/>
      <c r="L175" s="5" t="s">
        <v>4</v>
      </c>
      <c r="M175" s="6" t="s">
        <v>4</v>
      </c>
      <c r="N175" s="143" t="s">
        <v>4</v>
      </c>
      <c r="O175" s="136"/>
      <c r="P175" s="137"/>
    </row>
    <row r="176" spans="1:16" x14ac:dyDescent="0.7">
      <c r="A176" s="144" t="s">
        <v>358</v>
      </c>
      <c r="B176" s="145"/>
      <c r="C176" s="145"/>
      <c r="D176" s="145"/>
      <c r="E176" s="146"/>
      <c r="F176" s="144" t="s">
        <v>4</v>
      </c>
      <c r="G176" s="146"/>
      <c r="H176" s="7" t="s">
        <v>4</v>
      </c>
      <c r="I176" s="7" t="s">
        <v>4</v>
      </c>
      <c r="J176" s="144" t="s">
        <v>4</v>
      </c>
      <c r="K176" s="146"/>
      <c r="L176" s="8" t="s">
        <v>4</v>
      </c>
      <c r="M176" s="9" t="s">
        <v>4</v>
      </c>
      <c r="N176" s="143" t="s">
        <v>4</v>
      </c>
      <c r="O176" s="136"/>
      <c r="P176" s="137"/>
    </row>
    <row r="177" spans="1:16" x14ac:dyDescent="0.7">
      <c r="A177" s="5" t="s">
        <v>4</v>
      </c>
      <c r="B177" s="142" t="s">
        <v>15</v>
      </c>
      <c r="C177" s="136"/>
      <c r="D177" s="136"/>
      <c r="E177" s="137"/>
      <c r="F177" s="143" t="s">
        <v>4</v>
      </c>
      <c r="G177" s="137"/>
      <c r="H177" s="4" t="s">
        <v>4</v>
      </c>
      <c r="I177" s="4" t="s">
        <v>4</v>
      </c>
      <c r="J177" s="143" t="s">
        <v>4</v>
      </c>
      <c r="K177" s="137"/>
      <c r="L177" s="5" t="s">
        <v>4</v>
      </c>
      <c r="M177" s="6" t="s">
        <v>4</v>
      </c>
      <c r="N177" s="143" t="s">
        <v>4</v>
      </c>
      <c r="O177" s="136"/>
      <c r="P177" s="137"/>
    </row>
    <row r="178" spans="1:16" x14ac:dyDescent="0.7">
      <c r="A178" s="5" t="s">
        <v>4</v>
      </c>
      <c r="B178" s="142" t="s">
        <v>44</v>
      </c>
      <c r="C178" s="136"/>
      <c r="D178" s="136"/>
      <c r="E178" s="137"/>
      <c r="F178" s="143" t="s">
        <v>4</v>
      </c>
      <c r="G178" s="137"/>
      <c r="H178" s="4" t="s">
        <v>4</v>
      </c>
      <c r="I178" s="4" t="s">
        <v>4</v>
      </c>
      <c r="J178" s="143" t="s">
        <v>4</v>
      </c>
      <c r="K178" s="137"/>
      <c r="L178" s="5" t="s">
        <v>4</v>
      </c>
      <c r="M178" s="6" t="s">
        <v>4</v>
      </c>
      <c r="N178" s="143" t="s">
        <v>4</v>
      </c>
      <c r="O178" s="136"/>
      <c r="P178" s="137"/>
    </row>
    <row r="179" spans="1:16" x14ac:dyDescent="0.7">
      <c r="A179" s="10" t="s">
        <v>4</v>
      </c>
      <c r="B179" s="11" t="s">
        <v>4</v>
      </c>
      <c r="C179" s="140" t="s">
        <v>45</v>
      </c>
      <c r="D179" s="136"/>
      <c r="E179" s="137"/>
      <c r="F179" s="141" t="s">
        <v>18</v>
      </c>
      <c r="G179" s="137"/>
      <c r="H179" s="12" t="s">
        <v>359</v>
      </c>
      <c r="I179" s="12" t="s">
        <v>360</v>
      </c>
      <c r="J179" s="141" t="s">
        <v>361</v>
      </c>
      <c r="K179" s="137"/>
      <c r="L179" s="13" t="s">
        <v>362</v>
      </c>
      <c r="M179" s="14" t="s">
        <v>22</v>
      </c>
      <c r="N179" s="141" t="s">
        <v>363</v>
      </c>
      <c r="O179" s="136"/>
      <c r="P179" s="137"/>
    </row>
    <row r="180" spans="1:16" x14ac:dyDescent="0.7">
      <c r="A180" s="10" t="s">
        <v>4</v>
      </c>
      <c r="B180" s="11" t="s">
        <v>4</v>
      </c>
      <c r="C180" s="140" t="s">
        <v>51</v>
      </c>
      <c r="D180" s="136"/>
      <c r="E180" s="137"/>
      <c r="F180" s="141" t="s">
        <v>18</v>
      </c>
      <c r="G180" s="137"/>
      <c r="H180" s="12" t="s">
        <v>364</v>
      </c>
      <c r="I180" s="12" t="s">
        <v>242</v>
      </c>
      <c r="J180" s="141" t="s">
        <v>243</v>
      </c>
      <c r="K180" s="137"/>
      <c r="L180" s="13" t="s">
        <v>18</v>
      </c>
      <c r="M180" s="14" t="s">
        <v>22</v>
      </c>
      <c r="N180" s="141" t="s">
        <v>243</v>
      </c>
      <c r="O180" s="136"/>
      <c r="P180" s="137"/>
    </row>
    <row r="181" spans="1:16" ht="73.8" x14ac:dyDescent="0.7">
      <c r="A181" s="10" t="s">
        <v>4</v>
      </c>
      <c r="B181" s="11" t="s">
        <v>4</v>
      </c>
      <c r="C181" s="140" t="s">
        <v>55</v>
      </c>
      <c r="D181" s="136"/>
      <c r="E181" s="137"/>
      <c r="F181" s="141" t="s">
        <v>18</v>
      </c>
      <c r="G181" s="137"/>
      <c r="H181" s="12" t="s">
        <v>365</v>
      </c>
      <c r="I181" s="12" t="s">
        <v>366</v>
      </c>
      <c r="J181" s="141" t="s">
        <v>367</v>
      </c>
      <c r="K181" s="137"/>
      <c r="L181" s="13" t="s">
        <v>368</v>
      </c>
      <c r="M181" s="14" t="s">
        <v>22</v>
      </c>
      <c r="N181" s="141" t="s">
        <v>369</v>
      </c>
      <c r="O181" s="136"/>
      <c r="P181" s="137"/>
    </row>
    <row r="182" spans="1:16" ht="73.8" x14ac:dyDescent="0.7">
      <c r="A182" s="10" t="s">
        <v>4</v>
      </c>
      <c r="B182" s="11" t="s">
        <v>4</v>
      </c>
      <c r="C182" s="140" t="s">
        <v>61</v>
      </c>
      <c r="D182" s="136"/>
      <c r="E182" s="137"/>
      <c r="F182" s="141" t="s">
        <v>18</v>
      </c>
      <c r="G182" s="137"/>
      <c r="H182" s="12" t="s">
        <v>370</v>
      </c>
      <c r="I182" s="12" t="s">
        <v>214</v>
      </c>
      <c r="J182" s="141" t="s">
        <v>371</v>
      </c>
      <c r="K182" s="137"/>
      <c r="L182" s="13" t="s">
        <v>372</v>
      </c>
      <c r="M182" s="14" t="s">
        <v>22</v>
      </c>
      <c r="N182" s="141" t="s">
        <v>261</v>
      </c>
      <c r="O182" s="136"/>
      <c r="P182" s="137"/>
    </row>
    <row r="183" spans="1:16" x14ac:dyDescent="0.7">
      <c r="A183" s="1" t="s">
        <v>71</v>
      </c>
      <c r="B183" s="136"/>
      <c r="C183" s="136"/>
      <c r="D183" s="136"/>
      <c r="E183" s="137"/>
      <c r="F183" s="139" t="s">
        <v>18</v>
      </c>
      <c r="G183" s="137"/>
      <c r="H183" s="15" t="s">
        <v>373</v>
      </c>
      <c r="I183" s="15" t="s">
        <v>374</v>
      </c>
      <c r="J183" s="139" t="s">
        <v>375</v>
      </c>
      <c r="K183" s="137"/>
      <c r="L183" s="5" t="s">
        <v>4</v>
      </c>
      <c r="M183" s="16" t="s">
        <v>4</v>
      </c>
      <c r="N183" s="139" t="s">
        <v>376</v>
      </c>
      <c r="O183" s="136"/>
      <c r="P183" s="137"/>
    </row>
    <row r="184" spans="1:16" x14ac:dyDescent="0.7">
      <c r="A184" s="1" t="s">
        <v>76</v>
      </c>
      <c r="B184" s="136"/>
      <c r="C184" s="136"/>
      <c r="D184" s="136"/>
      <c r="E184" s="137"/>
      <c r="F184" s="139" t="s">
        <v>18</v>
      </c>
      <c r="G184" s="137"/>
      <c r="H184" s="15" t="s">
        <v>373</v>
      </c>
      <c r="I184" s="15" t="s">
        <v>374</v>
      </c>
      <c r="J184" s="139" t="s">
        <v>375</v>
      </c>
      <c r="K184" s="137"/>
      <c r="L184" s="5" t="s">
        <v>4</v>
      </c>
      <c r="M184" s="16" t="s">
        <v>4</v>
      </c>
      <c r="N184" s="139" t="s">
        <v>376</v>
      </c>
      <c r="O184" s="136"/>
      <c r="P184" s="137"/>
    </row>
    <row r="185" spans="1:16" x14ac:dyDescent="0.7">
      <c r="A185" s="5" t="s">
        <v>4</v>
      </c>
      <c r="B185" s="142" t="s">
        <v>81</v>
      </c>
      <c r="C185" s="136"/>
      <c r="D185" s="136"/>
      <c r="E185" s="137"/>
      <c r="F185" s="143" t="s">
        <v>4</v>
      </c>
      <c r="G185" s="137"/>
      <c r="H185" s="4" t="s">
        <v>4</v>
      </c>
      <c r="I185" s="4" t="s">
        <v>4</v>
      </c>
      <c r="J185" s="143" t="s">
        <v>4</v>
      </c>
      <c r="K185" s="137"/>
      <c r="L185" s="5" t="s">
        <v>4</v>
      </c>
      <c r="M185" s="6" t="s">
        <v>4</v>
      </c>
      <c r="N185" s="143" t="s">
        <v>4</v>
      </c>
      <c r="O185" s="136"/>
      <c r="P185" s="137"/>
    </row>
    <row r="186" spans="1:16" x14ac:dyDescent="0.7">
      <c r="A186" s="5" t="s">
        <v>4</v>
      </c>
      <c r="B186" s="142" t="s">
        <v>82</v>
      </c>
      <c r="C186" s="136"/>
      <c r="D186" s="136"/>
      <c r="E186" s="137"/>
      <c r="F186" s="143" t="s">
        <v>4</v>
      </c>
      <c r="G186" s="137"/>
      <c r="H186" s="4" t="s">
        <v>4</v>
      </c>
      <c r="I186" s="4" t="s">
        <v>4</v>
      </c>
      <c r="J186" s="143" t="s">
        <v>4</v>
      </c>
      <c r="K186" s="137"/>
      <c r="L186" s="5" t="s">
        <v>4</v>
      </c>
      <c r="M186" s="6" t="s">
        <v>4</v>
      </c>
      <c r="N186" s="143" t="s">
        <v>4</v>
      </c>
      <c r="O186" s="136"/>
      <c r="P186" s="137"/>
    </row>
    <row r="187" spans="1:16" x14ac:dyDescent="0.7">
      <c r="A187" s="10" t="s">
        <v>4</v>
      </c>
      <c r="B187" s="11" t="s">
        <v>4</v>
      </c>
      <c r="C187" s="140" t="s">
        <v>90</v>
      </c>
      <c r="D187" s="136"/>
      <c r="E187" s="137"/>
      <c r="F187" s="141" t="s">
        <v>18</v>
      </c>
      <c r="G187" s="137"/>
      <c r="H187" s="12" t="s">
        <v>18</v>
      </c>
      <c r="I187" s="12" t="s">
        <v>18</v>
      </c>
      <c r="J187" s="141" t="s">
        <v>261</v>
      </c>
      <c r="K187" s="137"/>
      <c r="L187" s="13" t="s">
        <v>377</v>
      </c>
      <c r="M187" s="14" t="s">
        <v>22</v>
      </c>
      <c r="N187" s="141" t="s">
        <v>243</v>
      </c>
      <c r="O187" s="136"/>
      <c r="P187" s="137"/>
    </row>
    <row r="188" spans="1:16" x14ac:dyDescent="0.7">
      <c r="A188" s="10" t="s">
        <v>4</v>
      </c>
      <c r="B188" s="11" t="s">
        <v>4</v>
      </c>
      <c r="C188" s="140" t="s">
        <v>96</v>
      </c>
      <c r="D188" s="136"/>
      <c r="E188" s="137"/>
      <c r="F188" s="141" t="s">
        <v>18</v>
      </c>
      <c r="G188" s="137"/>
      <c r="H188" s="12" t="s">
        <v>378</v>
      </c>
      <c r="I188" s="12" t="s">
        <v>379</v>
      </c>
      <c r="J188" s="141" t="s">
        <v>380</v>
      </c>
      <c r="K188" s="137"/>
      <c r="L188" s="13" t="s">
        <v>381</v>
      </c>
      <c r="M188" s="14" t="s">
        <v>22</v>
      </c>
      <c r="N188" s="141" t="s">
        <v>382</v>
      </c>
      <c r="O188" s="136"/>
      <c r="P188" s="137"/>
    </row>
    <row r="189" spans="1:16" x14ac:dyDescent="0.7">
      <c r="A189" s="1" t="s">
        <v>102</v>
      </c>
      <c r="B189" s="136"/>
      <c r="C189" s="136"/>
      <c r="D189" s="136"/>
      <c r="E189" s="137"/>
      <c r="F189" s="139" t="s">
        <v>18</v>
      </c>
      <c r="G189" s="137"/>
      <c r="H189" s="15" t="s">
        <v>378</v>
      </c>
      <c r="I189" s="15" t="s">
        <v>379</v>
      </c>
      <c r="J189" s="139" t="s">
        <v>383</v>
      </c>
      <c r="K189" s="137"/>
      <c r="L189" s="5" t="s">
        <v>4</v>
      </c>
      <c r="M189" s="16" t="s">
        <v>4</v>
      </c>
      <c r="N189" s="139" t="s">
        <v>384</v>
      </c>
      <c r="O189" s="136"/>
      <c r="P189" s="137"/>
    </row>
    <row r="190" spans="1:16" x14ac:dyDescent="0.7">
      <c r="A190" s="5" t="s">
        <v>4</v>
      </c>
      <c r="B190" s="142" t="s">
        <v>107</v>
      </c>
      <c r="C190" s="136"/>
      <c r="D190" s="136"/>
      <c r="E190" s="137"/>
      <c r="F190" s="143" t="s">
        <v>4</v>
      </c>
      <c r="G190" s="137"/>
      <c r="H190" s="4" t="s">
        <v>4</v>
      </c>
      <c r="I190" s="4" t="s">
        <v>4</v>
      </c>
      <c r="J190" s="143" t="s">
        <v>4</v>
      </c>
      <c r="K190" s="137"/>
      <c r="L190" s="5" t="s">
        <v>4</v>
      </c>
      <c r="M190" s="6" t="s">
        <v>4</v>
      </c>
      <c r="N190" s="143" t="s">
        <v>4</v>
      </c>
      <c r="O190" s="136"/>
      <c r="P190" s="137"/>
    </row>
    <row r="191" spans="1:16" ht="49.2" x14ac:dyDescent="0.7">
      <c r="A191" s="10" t="s">
        <v>4</v>
      </c>
      <c r="B191" s="11" t="s">
        <v>4</v>
      </c>
      <c r="C191" s="140" t="s">
        <v>108</v>
      </c>
      <c r="D191" s="136"/>
      <c r="E191" s="137"/>
      <c r="F191" s="141" t="s">
        <v>18</v>
      </c>
      <c r="G191" s="137"/>
      <c r="H191" s="12" t="s">
        <v>385</v>
      </c>
      <c r="I191" s="12" t="s">
        <v>386</v>
      </c>
      <c r="J191" s="141" t="s">
        <v>84</v>
      </c>
      <c r="K191" s="137"/>
      <c r="L191" s="13" t="s">
        <v>112</v>
      </c>
      <c r="M191" s="14" t="s">
        <v>22</v>
      </c>
      <c r="N191" s="141" t="s">
        <v>18</v>
      </c>
      <c r="O191" s="136"/>
      <c r="P191" s="137"/>
    </row>
    <row r="192" spans="1:16" x14ac:dyDescent="0.7">
      <c r="A192" s="10" t="s">
        <v>4</v>
      </c>
      <c r="B192" s="11" t="s">
        <v>4</v>
      </c>
      <c r="C192" s="11" t="s">
        <v>4</v>
      </c>
      <c r="D192" s="140" t="s">
        <v>108</v>
      </c>
      <c r="E192" s="137"/>
      <c r="F192" s="141" t="s">
        <v>18</v>
      </c>
      <c r="G192" s="137"/>
      <c r="H192" s="12" t="s">
        <v>18</v>
      </c>
      <c r="I192" s="12" t="s">
        <v>18</v>
      </c>
      <c r="J192" s="141" t="s">
        <v>18</v>
      </c>
      <c r="K192" s="137"/>
      <c r="L192" s="13" t="s">
        <v>113</v>
      </c>
      <c r="M192" s="14" t="s">
        <v>22</v>
      </c>
      <c r="N192" s="141" t="s">
        <v>137</v>
      </c>
      <c r="O192" s="136"/>
      <c r="P192" s="137"/>
    </row>
    <row r="193" spans="1:16" x14ac:dyDescent="0.7">
      <c r="A193" s="10" t="s">
        <v>4</v>
      </c>
      <c r="B193" s="11" t="s">
        <v>4</v>
      </c>
      <c r="C193" s="140" t="s">
        <v>115</v>
      </c>
      <c r="D193" s="136"/>
      <c r="E193" s="137"/>
      <c r="F193" s="141" t="s">
        <v>18</v>
      </c>
      <c r="G193" s="137"/>
      <c r="H193" s="12" t="s">
        <v>137</v>
      </c>
      <c r="I193" s="12" t="s">
        <v>387</v>
      </c>
      <c r="J193" s="141" t="s">
        <v>18</v>
      </c>
      <c r="K193" s="137"/>
      <c r="L193" s="13" t="s">
        <v>18</v>
      </c>
      <c r="M193" s="14" t="s">
        <v>22</v>
      </c>
      <c r="N193" s="141" t="s">
        <v>18</v>
      </c>
      <c r="O193" s="136"/>
      <c r="P193" s="137"/>
    </row>
    <row r="194" spans="1:16" x14ac:dyDescent="0.7">
      <c r="A194" s="10" t="s">
        <v>4</v>
      </c>
      <c r="B194" s="11" t="s">
        <v>4</v>
      </c>
      <c r="C194" s="140" t="s">
        <v>121</v>
      </c>
      <c r="D194" s="136"/>
      <c r="E194" s="137"/>
      <c r="F194" s="141" t="s">
        <v>4</v>
      </c>
      <c r="G194" s="137"/>
      <c r="H194" s="12" t="s">
        <v>4</v>
      </c>
      <c r="I194" s="12" t="s">
        <v>4</v>
      </c>
      <c r="J194" s="141" t="s">
        <v>4</v>
      </c>
      <c r="K194" s="137"/>
      <c r="L194" s="13" t="s">
        <v>4</v>
      </c>
      <c r="M194" s="14" t="s">
        <v>4</v>
      </c>
      <c r="N194" s="141" t="s">
        <v>4</v>
      </c>
      <c r="O194" s="136"/>
      <c r="P194" s="137"/>
    </row>
    <row r="195" spans="1:16" ht="49.2" x14ac:dyDescent="0.7">
      <c r="A195" s="10" t="s">
        <v>4</v>
      </c>
      <c r="B195" s="11" t="s">
        <v>4</v>
      </c>
      <c r="C195" s="11" t="s">
        <v>4</v>
      </c>
      <c r="D195" s="140" t="s">
        <v>133</v>
      </c>
      <c r="E195" s="137"/>
      <c r="F195" s="141" t="s">
        <v>18</v>
      </c>
      <c r="G195" s="137"/>
      <c r="H195" s="12" t="s">
        <v>388</v>
      </c>
      <c r="I195" s="12" t="s">
        <v>389</v>
      </c>
      <c r="J195" s="141" t="s">
        <v>390</v>
      </c>
      <c r="K195" s="137"/>
      <c r="L195" s="13" t="s">
        <v>391</v>
      </c>
      <c r="M195" s="14" t="s">
        <v>22</v>
      </c>
      <c r="N195" s="141" t="s">
        <v>86</v>
      </c>
      <c r="O195" s="136"/>
      <c r="P195" s="137"/>
    </row>
    <row r="196" spans="1:16" x14ac:dyDescent="0.7">
      <c r="A196" s="10" t="s">
        <v>4</v>
      </c>
      <c r="B196" s="11" t="s">
        <v>4</v>
      </c>
      <c r="C196" s="11" t="s">
        <v>4</v>
      </c>
      <c r="D196" s="140" t="s">
        <v>147</v>
      </c>
      <c r="E196" s="137"/>
      <c r="F196" s="141" t="s">
        <v>18</v>
      </c>
      <c r="G196" s="137"/>
      <c r="H196" s="12" t="s">
        <v>392</v>
      </c>
      <c r="I196" s="12" t="s">
        <v>393</v>
      </c>
      <c r="J196" s="141" t="s">
        <v>118</v>
      </c>
      <c r="K196" s="137"/>
      <c r="L196" s="13" t="s">
        <v>394</v>
      </c>
      <c r="M196" s="14" t="s">
        <v>22</v>
      </c>
      <c r="N196" s="141" t="s">
        <v>137</v>
      </c>
      <c r="O196" s="136"/>
      <c r="P196" s="137"/>
    </row>
    <row r="197" spans="1:16" x14ac:dyDescent="0.7">
      <c r="A197" s="1" t="s">
        <v>154</v>
      </c>
      <c r="B197" s="136"/>
      <c r="C197" s="136"/>
      <c r="D197" s="136"/>
      <c r="E197" s="137"/>
      <c r="F197" s="139" t="s">
        <v>18</v>
      </c>
      <c r="G197" s="137"/>
      <c r="H197" s="15" t="s">
        <v>395</v>
      </c>
      <c r="I197" s="15" t="s">
        <v>396</v>
      </c>
      <c r="J197" s="139" t="s">
        <v>397</v>
      </c>
      <c r="K197" s="137"/>
      <c r="L197" s="5" t="s">
        <v>4</v>
      </c>
      <c r="M197" s="16" t="s">
        <v>4</v>
      </c>
      <c r="N197" s="139" t="s">
        <v>118</v>
      </c>
      <c r="O197" s="136"/>
      <c r="P197" s="137"/>
    </row>
    <row r="198" spans="1:16" x14ac:dyDescent="0.7">
      <c r="A198" s="5" t="s">
        <v>4</v>
      </c>
      <c r="B198" s="142" t="s">
        <v>159</v>
      </c>
      <c r="C198" s="136"/>
      <c r="D198" s="136"/>
      <c r="E198" s="137"/>
      <c r="F198" s="143" t="s">
        <v>4</v>
      </c>
      <c r="G198" s="137"/>
      <c r="H198" s="4" t="s">
        <v>4</v>
      </c>
      <c r="I198" s="4" t="s">
        <v>4</v>
      </c>
      <c r="J198" s="143" t="s">
        <v>4</v>
      </c>
      <c r="K198" s="137"/>
      <c r="L198" s="5" t="s">
        <v>4</v>
      </c>
      <c r="M198" s="6" t="s">
        <v>4</v>
      </c>
      <c r="N198" s="143" t="s">
        <v>4</v>
      </c>
      <c r="O198" s="136"/>
      <c r="P198" s="137"/>
    </row>
    <row r="199" spans="1:16" x14ac:dyDescent="0.7">
      <c r="A199" s="10" t="s">
        <v>4</v>
      </c>
      <c r="B199" s="11" t="s">
        <v>4</v>
      </c>
      <c r="C199" s="140" t="s">
        <v>160</v>
      </c>
      <c r="D199" s="136"/>
      <c r="E199" s="137"/>
      <c r="F199" s="141" t="s">
        <v>18</v>
      </c>
      <c r="G199" s="137"/>
      <c r="H199" s="12" t="s">
        <v>398</v>
      </c>
      <c r="I199" s="12" t="s">
        <v>399</v>
      </c>
      <c r="J199" s="141" t="s">
        <v>118</v>
      </c>
      <c r="K199" s="137"/>
      <c r="L199" s="13" t="s">
        <v>18</v>
      </c>
      <c r="M199" s="14" t="s">
        <v>22</v>
      </c>
      <c r="N199" s="141" t="s">
        <v>118</v>
      </c>
      <c r="O199" s="136"/>
      <c r="P199" s="137"/>
    </row>
    <row r="200" spans="1:16" x14ac:dyDescent="0.7">
      <c r="A200" s="10" t="s">
        <v>4</v>
      </c>
      <c r="B200" s="11" t="s">
        <v>4</v>
      </c>
      <c r="C200" s="140" t="s">
        <v>178</v>
      </c>
      <c r="D200" s="136"/>
      <c r="E200" s="137"/>
      <c r="F200" s="141" t="s">
        <v>18</v>
      </c>
      <c r="G200" s="137"/>
      <c r="H200" s="12" t="s">
        <v>18</v>
      </c>
      <c r="I200" s="12" t="s">
        <v>400</v>
      </c>
      <c r="J200" s="141" t="s">
        <v>86</v>
      </c>
      <c r="K200" s="137"/>
      <c r="L200" s="13" t="s">
        <v>18</v>
      </c>
      <c r="M200" s="14" t="s">
        <v>22</v>
      </c>
      <c r="N200" s="141" t="s">
        <v>86</v>
      </c>
      <c r="O200" s="136"/>
      <c r="P200" s="137"/>
    </row>
    <row r="201" spans="1:16" x14ac:dyDescent="0.7">
      <c r="A201" s="1" t="s">
        <v>181</v>
      </c>
      <c r="B201" s="136"/>
      <c r="C201" s="136"/>
      <c r="D201" s="136"/>
      <c r="E201" s="137"/>
      <c r="F201" s="139" t="s">
        <v>18</v>
      </c>
      <c r="G201" s="137"/>
      <c r="H201" s="15" t="s">
        <v>398</v>
      </c>
      <c r="I201" s="15" t="s">
        <v>401</v>
      </c>
      <c r="J201" s="139" t="s">
        <v>171</v>
      </c>
      <c r="K201" s="137"/>
      <c r="L201" s="5" t="s">
        <v>4</v>
      </c>
      <c r="M201" s="16" t="s">
        <v>4</v>
      </c>
      <c r="N201" s="139" t="s">
        <v>171</v>
      </c>
      <c r="O201" s="136"/>
      <c r="P201" s="137"/>
    </row>
    <row r="202" spans="1:16" x14ac:dyDescent="0.7">
      <c r="A202" s="1" t="s">
        <v>186</v>
      </c>
      <c r="B202" s="136"/>
      <c r="C202" s="136"/>
      <c r="D202" s="136"/>
      <c r="E202" s="137"/>
      <c r="F202" s="139" t="s">
        <v>18</v>
      </c>
      <c r="G202" s="137"/>
      <c r="H202" s="15" t="s">
        <v>402</v>
      </c>
      <c r="I202" s="15" t="s">
        <v>403</v>
      </c>
      <c r="J202" s="139" t="s">
        <v>404</v>
      </c>
      <c r="K202" s="137"/>
      <c r="L202" s="5" t="s">
        <v>4</v>
      </c>
      <c r="M202" s="16" t="s">
        <v>4</v>
      </c>
      <c r="N202" s="139" t="s">
        <v>405</v>
      </c>
      <c r="O202" s="136"/>
      <c r="P202" s="137"/>
    </row>
    <row r="203" spans="1:16" x14ac:dyDescent="0.7">
      <c r="A203" s="5" t="s">
        <v>4</v>
      </c>
      <c r="B203" s="142" t="s">
        <v>191</v>
      </c>
      <c r="C203" s="136"/>
      <c r="D203" s="136"/>
      <c r="E203" s="137"/>
      <c r="F203" s="143" t="s">
        <v>4</v>
      </c>
      <c r="G203" s="137"/>
      <c r="H203" s="4" t="s">
        <v>4</v>
      </c>
      <c r="I203" s="4" t="s">
        <v>4</v>
      </c>
      <c r="J203" s="143" t="s">
        <v>4</v>
      </c>
      <c r="K203" s="137"/>
      <c r="L203" s="5" t="s">
        <v>4</v>
      </c>
      <c r="M203" s="6" t="s">
        <v>4</v>
      </c>
      <c r="N203" s="143" t="s">
        <v>4</v>
      </c>
      <c r="O203" s="136"/>
      <c r="P203" s="137"/>
    </row>
    <row r="204" spans="1:16" x14ac:dyDescent="0.7">
      <c r="A204" s="5" t="s">
        <v>4</v>
      </c>
      <c r="B204" s="142" t="s">
        <v>192</v>
      </c>
      <c r="C204" s="136"/>
      <c r="D204" s="136"/>
      <c r="E204" s="137"/>
      <c r="F204" s="143" t="s">
        <v>4</v>
      </c>
      <c r="G204" s="137"/>
      <c r="H204" s="4" t="s">
        <v>4</v>
      </c>
      <c r="I204" s="4" t="s">
        <v>4</v>
      </c>
      <c r="J204" s="143" t="s">
        <v>4</v>
      </c>
      <c r="K204" s="137"/>
      <c r="L204" s="5" t="s">
        <v>4</v>
      </c>
      <c r="M204" s="6" t="s">
        <v>4</v>
      </c>
      <c r="N204" s="143" t="s">
        <v>4</v>
      </c>
      <c r="O204" s="136"/>
      <c r="P204" s="137"/>
    </row>
    <row r="205" spans="1:16" x14ac:dyDescent="0.7">
      <c r="A205" s="10" t="s">
        <v>4</v>
      </c>
      <c r="B205" s="11" t="s">
        <v>4</v>
      </c>
      <c r="C205" s="140" t="s">
        <v>193</v>
      </c>
      <c r="D205" s="136"/>
      <c r="E205" s="137"/>
      <c r="F205" s="141" t="s">
        <v>4</v>
      </c>
      <c r="G205" s="137"/>
      <c r="H205" s="12" t="s">
        <v>4</v>
      </c>
      <c r="I205" s="12" t="s">
        <v>4</v>
      </c>
      <c r="J205" s="141" t="s">
        <v>4</v>
      </c>
      <c r="K205" s="137"/>
      <c r="L205" s="13" t="s">
        <v>4</v>
      </c>
      <c r="M205" s="14" t="s">
        <v>4</v>
      </c>
      <c r="N205" s="141" t="s">
        <v>4</v>
      </c>
      <c r="O205" s="136"/>
      <c r="P205" s="137"/>
    </row>
    <row r="206" spans="1:16" ht="49.2" x14ac:dyDescent="0.7">
      <c r="A206" s="10" t="s">
        <v>4</v>
      </c>
      <c r="B206" s="11" t="s">
        <v>4</v>
      </c>
      <c r="C206" s="11" t="s">
        <v>4</v>
      </c>
      <c r="D206" s="140" t="s">
        <v>406</v>
      </c>
      <c r="E206" s="137"/>
      <c r="F206" s="141" t="s">
        <v>18</v>
      </c>
      <c r="G206" s="137"/>
      <c r="H206" s="12" t="s">
        <v>18</v>
      </c>
      <c r="I206" s="12" t="s">
        <v>18</v>
      </c>
      <c r="J206" s="141" t="s">
        <v>214</v>
      </c>
      <c r="K206" s="137"/>
      <c r="L206" s="13" t="s">
        <v>112</v>
      </c>
      <c r="M206" s="14" t="s">
        <v>22</v>
      </c>
      <c r="N206" s="141" t="s">
        <v>18</v>
      </c>
      <c r="O206" s="136"/>
      <c r="P206" s="137"/>
    </row>
    <row r="207" spans="1:16" x14ac:dyDescent="0.7">
      <c r="A207" s="10" t="s">
        <v>4</v>
      </c>
      <c r="B207" s="11" t="s">
        <v>4</v>
      </c>
      <c r="C207" s="140" t="s">
        <v>210</v>
      </c>
      <c r="D207" s="136"/>
      <c r="E207" s="137"/>
      <c r="F207" s="141" t="s">
        <v>4</v>
      </c>
      <c r="G207" s="137"/>
      <c r="H207" s="12" t="s">
        <v>4</v>
      </c>
      <c r="I207" s="12" t="s">
        <v>4</v>
      </c>
      <c r="J207" s="141" t="s">
        <v>4</v>
      </c>
      <c r="K207" s="137"/>
      <c r="L207" s="13" t="s">
        <v>4</v>
      </c>
      <c r="M207" s="14" t="s">
        <v>4</v>
      </c>
      <c r="N207" s="141" t="s">
        <v>4</v>
      </c>
      <c r="O207" s="136"/>
      <c r="P207" s="137"/>
    </row>
    <row r="208" spans="1:16" ht="49.2" x14ac:dyDescent="0.7">
      <c r="A208" s="10" t="s">
        <v>4</v>
      </c>
      <c r="B208" s="11" t="s">
        <v>4</v>
      </c>
      <c r="C208" s="11" t="s">
        <v>4</v>
      </c>
      <c r="D208" s="140" t="s">
        <v>407</v>
      </c>
      <c r="E208" s="137"/>
      <c r="F208" s="141" t="s">
        <v>18</v>
      </c>
      <c r="G208" s="137"/>
      <c r="H208" s="12" t="s">
        <v>18</v>
      </c>
      <c r="I208" s="12" t="s">
        <v>18</v>
      </c>
      <c r="J208" s="141" t="s">
        <v>212</v>
      </c>
      <c r="K208" s="137"/>
      <c r="L208" s="13" t="s">
        <v>112</v>
      </c>
      <c r="M208" s="14" t="s">
        <v>22</v>
      </c>
      <c r="N208" s="141" t="s">
        <v>18</v>
      </c>
      <c r="O208" s="136"/>
      <c r="P208" s="137"/>
    </row>
    <row r="209" spans="1:16" x14ac:dyDescent="0.7">
      <c r="A209" s="1" t="s">
        <v>217</v>
      </c>
      <c r="B209" s="136"/>
      <c r="C209" s="136"/>
      <c r="D209" s="136"/>
      <c r="E209" s="137"/>
      <c r="F209" s="139" t="s">
        <v>18</v>
      </c>
      <c r="G209" s="137"/>
      <c r="H209" s="15" t="s">
        <v>18</v>
      </c>
      <c r="I209" s="15" t="s">
        <v>18</v>
      </c>
      <c r="J209" s="139" t="s">
        <v>340</v>
      </c>
      <c r="K209" s="137"/>
      <c r="L209" s="5" t="s">
        <v>4</v>
      </c>
      <c r="M209" s="16" t="s">
        <v>4</v>
      </c>
      <c r="N209" s="139" t="s">
        <v>18</v>
      </c>
      <c r="O209" s="136"/>
      <c r="P209" s="137"/>
    </row>
    <row r="210" spans="1:16" x14ac:dyDescent="0.7">
      <c r="A210" s="1" t="s">
        <v>219</v>
      </c>
      <c r="B210" s="136"/>
      <c r="C210" s="136"/>
      <c r="D210" s="136"/>
      <c r="E210" s="137"/>
      <c r="F210" s="139" t="s">
        <v>18</v>
      </c>
      <c r="G210" s="137"/>
      <c r="H210" s="15" t="s">
        <v>18</v>
      </c>
      <c r="I210" s="15" t="s">
        <v>18</v>
      </c>
      <c r="J210" s="139" t="s">
        <v>340</v>
      </c>
      <c r="K210" s="137"/>
      <c r="L210" s="5" t="s">
        <v>4</v>
      </c>
      <c r="M210" s="16" t="s">
        <v>4</v>
      </c>
      <c r="N210" s="139" t="s">
        <v>18</v>
      </c>
      <c r="O210" s="136"/>
      <c r="P210" s="137"/>
    </row>
    <row r="211" spans="1:16" x14ac:dyDescent="0.7">
      <c r="A211" s="1" t="s">
        <v>408</v>
      </c>
      <c r="B211" s="136"/>
      <c r="C211" s="136"/>
      <c r="D211" s="136"/>
      <c r="E211" s="137"/>
      <c r="F211" s="139" t="s">
        <v>18</v>
      </c>
      <c r="G211" s="137"/>
      <c r="H211" s="15" t="s">
        <v>409</v>
      </c>
      <c r="I211" s="15" t="s">
        <v>410</v>
      </c>
      <c r="J211" s="139" t="s">
        <v>411</v>
      </c>
      <c r="K211" s="137"/>
      <c r="L211" s="5" t="s">
        <v>4</v>
      </c>
      <c r="M211" s="16" t="s">
        <v>4</v>
      </c>
      <c r="N211" s="139" t="s">
        <v>412</v>
      </c>
      <c r="O211" s="136"/>
      <c r="P211" s="137"/>
    </row>
    <row r="212" spans="1:16" x14ac:dyDescent="0.7">
      <c r="A212" s="144" t="s">
        <v>413</v>
      </c>
      <c r="B212" s="145"/>
      <c r="C212" s="145"/>
      <c r="D212" s="145"/>
      <c r="E212" s="146"/>
      <c r="F212" s="144" t="s">
        <v>4</v>
      </c>
      <c r="G212" s="146"/>
      <c r="H212" s="7" t="s">
        <v>4</v>
      </c>
      <c r="I212" s="7" t="s">
        <v>4</v>
      </c>
      <c r="J212" s="144" t="s">
        <v>4</v>
      </c>
      <c r="K212" s="146"/>
      <c r="L212" s="8" t="s">
        <v>4</v>
      </c>
      <c r="M212" s="9" t="s">
        <v>4</v>
      </c>
      <c r="N212" s="143" t="s">
        <v>4</v>
      </c>
      <c r="O212" s="136"/>
      <c r="P212" s="137"/>
    </row>
    <row r="213" spans="1:16" x14ac:dyDescent="0.7">
      <c r="A213" s="5" t="s">
        <v>4</v>
      </c>
      <c r="B213" s="142" t="s">
        <v>15</v>
      </c>
      <c r="C213" s="136"/>
      <c r="D213" s="136"/>
      <c r="E213" s="137"/>
      <c r="F213" s="143" t="s">
        <v>4</v>
      </c>
      <c r="G213" s="137"/>
      <c r="H213" s="4" t="s">
        <v>4</v>
      </c>
      <c r="I213" s="4" t="s">
        <v>4</v>
      </c>
      <c r="J213" s="143" t="s">
        <v>4</v>
      </c>
      <c r="K213" s="137"/>
      <c r="L213" s="5" t="s">
        <v>4</v>
      </c>
      <c r="M213" s="6" t="s">
        <v>4</v>
      </c>
      <c r="N213" s="143" t="s">
        <v>4</v>
      </c>
      <c r="O213" s="136"/>
      <c r="P213" s="137"/>
    </row>
    <row r="214" spans="1:16" x14ac:dyDescent="0.7">
      <c r="A214" s="5" t="s">
        <v>4</v>
      </c>
      <c r="B214" s="142" t="s">
        <v>44</v>
      </c>
      <c r="C214" s="136"/>
      <c r="D214" s="136"/>
      <c r="E214" s="137"/>
      <c r="F214" s="143" t="s">
        <v>4</v>
      </c>
      <c r="G214" s="137"/>
      <c r="H214" s="4" t="s">
        <v>4</v>
      </c>
      <c r="I214" s="4" t="s">
        <v>4</v>
      </c>
      <c r="J214" s="143" t="s">
        <v>4</v>
      </c>
      <c r="K214" s="137"/>
      <c r="L214" s="5" t="s">
        <v>4</v>
      </c>
      <c r="M214" s="6" t="s">
        <v>4</v>
      </c>
      <c r="N214" s="143" t="s">
        <v>4</v>
      </c>
      <c r="O214" s="136"/>
      <c r="P214" s="137"/>
    </row>
    <row r="215" spans="1:16" x14ac:dyDescent="0.7">
      <c r="A215" s="10" t="s">
        <v>4</v>
      </c>
      <c r="B215" s="11" t="s">
        <v>4</v>
      </c>
      <c r="C215" s="140" t="s">
        <v>45</v>
      </c>
      <c r="D215" s="136"/>
      <c r="E215" s="137"/>
      <c r="F215" s="141" t="s">
        <v>18</v>
      </c>
      <c r="G215" s="137"/>
      <c r="H215" s="12" t="s">
        <v>18</v>
      </c>
      <c r="I215" s="12" t="s">
        <v>18</v>
      </c>
      <c r="J215" s="141" t="s">
        <v>414</v>
      </c>
      <c r="K215" s="137"/>
      <c r="L215" s="13" t="s">
        <v>415</v>
      </c>
      <c r="M215" s="14" t="s">
        <v>22</v>
      </c>
      <c r="N215" s="141" t="s">
        <v>416</v>
      </c>
      <c r="O215" s="136"/>
      <c r="P215" s="137"/>
    </row>
    <row r="216" spans="1:16" x14ac:dyDescent="0.7">
      <c r="A216" s="10" t="s">
        <v>4</v>
      </c>
      <c r="B216" s="11" t="s">
        <v>4</v>
      </c>
      <c r="C216" s="140" t="s">
        <v>417</v>
      </c>
      <c r="D216" s="136"/>
      <c r="E216" s="137"/>
      <c r="F216" s="141" t="s">
        <v>18</v>
      </c>
      <c r="G216" s="137"/>
      <c r="H216" s="12" t="s">
        <v>18</v>
      </c>
      <c r="I216" s="12" t="s">
        <v>18</v>
      </c>
      <c r="J216" s="141" t="s">
        <v>18</v>
      </c>
      <c r="K216" s="137"/>
      <c r="L216" s="13" t="s">
        <v>113</v>
      </c>
      <c r="M216" s="14" t="s">
        <v>22</v>
      </c>
      <c r="N216" s="141" t="s">
        <v>243</v>
      </c>
      <c r="O216" s="136"/>
      <c r="P216" s="137"/>
    </row>
    <row r="217" spans="1:16" ht="49.2" x14ac:dyDescent="0.7">
      <c r="A217" s="10" t="s">
        <v>4</v>
      </c>
      <c r="B217" s="11" t="s">
        <v>4</v>
      </c>
      <c r="C217" s="140" t="s">
        <v>55</v>
      </c>
      <c r="D217" s="136"/>
      <c r="E217" s="137"/>
      <c r="F217" s="141" t="s">
        <v>18</v>
      </c>
      <c r="G217" s="137"/>
      <c r="H217" s="12" t="s">
        <v>18</v>
      </c>
      <c r="I217" s="12" t="s">
        <v>418</v>
      </c>
      <c r="J217" s="141" t="s">
        <v>419</v>
      </c>
      <c r="K217" s="137"/>
      <c r="L217" s="13" t="s">
        <v>420</v>
      </c>
      <c r="M217" s="14" t="s">
        <v>22</v>
      </c>
      <c r="N217" s="141" t="s">
        <v>421</v>
      </c>
      <c r="O217" s="136"/>
      <c r="P217" s="137"/>
    </row>
    <row r="218" spans="1:16" x14ac:dyDescent="0.7">
      <c r="A218" s="10" t="s">
        <v>4</v>
      </c>
      <c r="B218" s="11" t="s">
        <v>4</v>
      </c>
      <c r="C218" s="140" t="s">
        <v>61</v>
      </c>
      <c r="D218" s="136"/>
      <c r="E218" s="137"/>
      <c r="F218" s="141" t="s">
        <v>18</v>
      </c>
      <c r="G218" s="137"/>
      <c r="H218" s="12" t="s">
        <v>18</v>
      </c>
      <c r="I218" s="12" t="s">
        <v>422</v>
      </c>
      <c r="J218" s="141" t="s">
        <v>347</v>
      </c>
      <c r="K218" s="137"/>
      <c r="L218" s="13" t="s">
        <v>423</v>
      </c>
      <c r="M218" s="14" t="s">
        <v>22</v>
      </c>
      <c r="N218" s="141" t="s">
        <v>424</v>
      </c>
      <c r="O218" s="136"/>
      <c r="P218" s="137"/>
    </row>
    <row r="219" spans="1:16" x14ac:dyDescent="0.7">
      <c r="A219" s="10" t="s">
        <v>4</v>
      </c>
      <c r="B219" s="11" t="s">
        <v>4</v>
      </c>
      <c r="C219" s="140" t="s">
        <v>425</v>
      </c>
      <c r="D219" s="136"/>
      <c r="E219" s="137"/>
      <c r="F219" s="141" t="s">
        <v>18</v>
      </c>
      <c r="G219" s="137"/>
      <c r="H219" s="12" t="s">
        <v>18</v>
      </c>
      <c r="I219" s="12" t="s">
        <v>426</v>
      </c>
      <c r="J219" s="141" t="s">
        <v>18</v>
      </c>
      <c r="K219" s="137"/>
      <c r="L219" s="13" t="s">
        <v>18</v>
      </c>
      <c r="M219" s="14" t="s">
        <v>22</v>
      </c>
      <c r="N219" s="141" t="s">
        <v>18</v>
      </c>
      <c r="O219" s="136"/>
      <c r="P219" s="137"/>
    </row>
    <row r="220" spans="1:16" x14ac:dyDescent="0.7">
      <c r="A220" s="1" t="s">
        <v>71</v>
      </c>
      <c r="B220" s="136"/>
      <c r="C220" s="136"/>
      <c r="D220" s="136"/>
      <c r="E220" s="137"/>
      <c r="F220" s="139" t="s">
        <v>18</v>
      </c>
      <c r="G220" s="137"/>
      <c r="H220" s="15" t="s">
        <v>18</v>
      </c>
      <c r="I220" s="15" t="s">
        <v>427</v>
      </c>
      <c r="J220" s="139" t="s">
        <v>428</v>
      </c>
      <c r="K220" s="137"/>
      <c r="L220" s="5" t="s">
        <v>4</v>
      </c>
      <c r="M220" s="16" t="s">
        <v>4</v>
      </c>
      <c r="N220" s="139" t="s">
        <v>429</v>
      </c>
      <c r="O220" s="136"/>
      <c r="P220" s="137"/>
    </row>
    <row r="221" spans="1:16" x14ac:dyDescent="0.7">
      <c r="A221" s="1" t="s">
        <v>76</v>
      </c>
      <c r="B221" s="136"/>
      <c r="C221" s="136"/>
      <c r="D221" s="136"/>
      <c r="E221" s="137"/>
      <c r="F221" s="139" t="s">
        <v>18</v>
      </c>
      <c r="G221" s="137"/>
      <c r="H221" s="15" t="s">
        <v>18</v>
      </c>
      <c r="I221" s="15" t="s">
        <v>427</v>
      </c>
      <c r="J221" s="139" t="s">
        <v>428</v>
      </c>
      <c r="K221" s="137"/>
      <c r="L221" s="5" t="s">
        <v>4</v>
      </c>
      <c r="M221" s="16" t="s">
        <v>4</v>
      </c>
      <c r="N221" s="139" t="s">
        <v>429</v>
      </c>
      <c r="O221" s="136"/>
      <c r="P221" s="137"/>
    </row>
    <row r="222" spans="1:16" x14ac:dyDescent="0.7">
      <c r="A222" s="5" t="s">
        <v>4</v>
      </c>
      <c r="B222" s="142" t="s">
        <v>81</v>
      </c>
      <c r="C222" s="136"/>
      <c r="D222" s="136"/>
      <c r="E222" s="137"/>
      <c r="F222" s="143" t="s">
        <v>4</v>
      </c>
      <c r="G222" s="137"/>
      <c r="H222" s="4" t="s">
        <v>4</v>
      </c>
      <c r="I222" s="4" t="s">
        <v>4</v>
      </c>
      <c r="J222" s="143" t="s">
        <v>4</v>
      </c>
      <c r="K222" s="137"/>
      <c r="L222" s="5" t="s">
        <v>4</v>
      </c>
      <c r="M222" s="6" t="s">
        <v>4</v>
      </c>
      <c r="N222" s="143" t="s">
        <v>4</v>
      </c>
      <c r="O222" s="136"/>
      <c r="P222" s="137"/>
    </row>
    <row r="223" spans="1:16" x14ac:dyDescent="0.7">
      <c r="A223" s="5" t="s">
        <v>4</v>
      </c>
      <c r="B223" s="142" t="s">
        <v>82</v>
      </c>
      <c r="C223" s="136"/>
      <c r="D223" s="136"/>
      <c r="E223" s="137"/>
      <c r="F223" s="143" t="s">
        <v>4</v>
      </c>
      <c r="G223" s="137"/>
      <c r="H223" s="4" t="s">
        <v>4</v>
      </c>
      <c r="I223" s="4" t="s">
        <v>4</v>
      </c>
      <c r="J223" s="143" t="s">
        <v>4</v>
      </c>
      <c r="K223" s="137"/>
      <c r="L223" s="5" t="s">
        <v>4</v>
      </c>
      <c r="M223" s="6" t="s">
        <v>4</v>
      </c>
      <c r="N223" s="143" t="s">
        <v>4</v>
      </c>
      <c r="O223" s="136"/>
      <c r="P223" s="137"/>
    </row>
    <row r="224" spans="1:16" x14ac:dyDescent="0.7">
      <c r="A224" s="10" t="s">
        <v>4</v>
      </c>
      <c r="B224" s="11" t="s">
        <v>4</v>
      </c>
      <c r="C224" s="140" t="s">
        <v>96</v>
      </c>
      <c r="D224" s="136"/>
      <c r="E224" s="137"/>
      <c r="F224" s="141" t="s">
        <v>18</v>
      </c>
      <c r="G224" s="137"/>
      <c r="H224" s="12" t="s">
        <v>18</v>
      </c>
      <c r="I224" s="12" t="s">
        <v>430</v>
      </c>
      <c r="J224" s="141" t="s">
        <v>18</v>
      </c>
      <c r="K224" s="137"/>
      <c r="L224" s="13" t="s">
        <v>18</v>
      </c>
      <c r="M224" s="14" t="s">
        <v>22</v>
      </c>
      <c r="N224" s="141" t="s">
        <v>18</v>
      </c>
      <c r="O224" s="136"/>
      <c r="P224" s="137"/>
    </row>
    <row r="225" spans="1:16" x14ac:dyDescent="0.7">
      <c r="A225" s="1" t="s">
        <v>102</v>
      </c>
      <c r="B225" s="136"/>
      <c r="C225" s="136"/>
      <c r="D225" s="136"/>
      <c r="E225" s="137"/>
      <c r="F225" s="139" t="s">
        <v>18</v>
      </c>
      <c r="G225" s="137"/>
      <c r="H225" s="15" t="s">
        <v>18</v>
      </c>
      <c r="I225" s="15" t="s">
        <v>430</v>
      </c>
      <c r="J225" s="139" t="s">
        <v>18</v>
      </c>
      <c r="K225" s="137"/>
      <c r="L225" s="5" t="s">
        <v>4</v>
      </c>
      <c r="M225" s="16" t="s">
        <v>4</v>
      </c>
      <c r="N225" s="139" t="s">
        <v>18</v>
      </c>
      <c r="O225" s="136"/>
      <c r="P225" s="137"/>
    </row>
    <row r="226" spans="1:16" x14ac:dyDescent="0.7">
      <c r="A226" s="5" t="s">
        <v>4</v>
      </c>
      <c r="B226" s="142" t="s">
        <v>107</v>
      </c>
      <c r="C226" s="136"/>
      <c r="D226" s="136"/>
      <c r="E226" s="137"/>
      <c r="F226" s="143" t="s">
        <v>4</v>
      </c>
      <c r="G226" s="137"/>
      <c r="H226" s="4" t="s">
        <v>4</v>
      </c>
      <c r="I226" s="4" t="s">
        <v>4</v>
      </c>
      <c r="J226" s="143" t="s">
        <v>4</v>
      </c>
      <c r="K226" s="137"/>
      <c r="L226" s="5" t="s">
        <v>4</v>
      </c>
      <c r="M226" s="6" t="s">
        <v>4</v>
      </c>
      <c r="N226" s="143" t="s">
        <v>4</v>
      </c>
      <c r="O226" s="136"/>
      <c r="P226" s="137"/>
    </row>
    <row r="227" spans="1:16" ht="49.2" x14ac:dyDescent="0.7">
      <c r="A227" s="10" t="s">
        <v>4</v>
      </c>
      <c r="B227" s="11" t="s">
        <v>4</v>
      </c>
      <c r="C227" s="140" t="s">
        <v>108</v>
      </c>
      <c r="D227" s="136"/>
      <c r="E227" s="137"/>
      <c r="F227" s="141" t="s">
        <v>18</v>
      </c>
      <c r="G227" s="137"/>
      <c r="H227" s="12" t="s">
        <v>431</v>
      </c>
      <c r="I227" s="12" t="s">
        <v>432</v>
      </c>
      <c r="J227" s="141" t="s">
        <v>433</v>
      </c>
      <c r="K227" s="137"/>
      <c r="L227" s="13" t="s">
        <v>112</v>
      </c>
      <c r="M227" s="14" t="s">
        <v>22</v>
      </c>
      <c r="N227" s="141" t="s">
        <v>18</v>
      </c>
      <c r="O227" s="136"/>
      <c r="P227" s="137"/>
    </row>
    <row r="228" spans="1:16" x14ac:dyDescent="0.7">
      <c r="A228" s="10" t="s">
        <v>4</v>
      </c>
      <c r="B228" s="11" t="s">
        <v>4</v>
      </c>
      <c r="C228" s="11" t="s">
        <v>4</v>
      </c>
      <c r="D228" s="140" t="s">
        <v>108</v>
      </c>
      <c r="E228" s="137"/>
      <c r="F228" s="141" t="s">
        <v>18</v>
      </c>
      <c r="G228" s="137"/>
      <c r="H228" s="12" t="s">
        <v>18</v>
      </c>
      <c r="I228" s="12" t="s">
        <v>18</v>
      </c>
      <c r="J228" s="141" t="s">
        <v>18</v>
      </c>
      <c r="K228" s="137"/>
      <c r="L228" s="13" t="s">
        <v>113</v>
      </c>
      <c r="M228" s="14" t="s">
        <v>22</v>
      </c>
      <c r="N228" s="141" t="s">
        <v>433</v>
      </c>
      <c r="O228" s="136"/>
      <c r="P228" s="137"/>
    </row>
    <row r="229" spans="1:16" x14ac:dyDescent="0.7">
      <c r="A229" s="10" t="s">
        <v>4</v>
      </c>
      <c r="B229" s="11" t="s">
        <v>4</v>
      </c>
      <c r="C229" s="140" t="s">
        <v>121</v>
      </c>
      <c r="D229" s="136"/>
      <c r="E229" s="137"/>
      <c r="F229" s="141" t="s">
        <v>4</v>
      </c>
      <c r="G229" s="137"/>
      <c r="H229" s="12" t="s">
        <v>4</v>
      </c>
      <c r="I229" s="12" t="s">
        <v>4</v>
      </c>
      <c r="J229" s="141" t="s">
        <v>4</v>
      </c>
      <c r="K229" s="137"/>
      <c r="L229" s="13" t="s">
        <v>4</v>
      </c>
      <c r="M229" s="14" t="s">
        <v>4</v>
      </c>
      <c r="N229" s="141" t="s">
        <v>4</v>
      </c>
      <c r="O229" s="136"/>
      <c r="P229" s="137"/>
    </row>
    <row r="230" spans="1:16" x14ac:dyDescent="0.7">
      <c r="A230" s="10" t="s">
        <v>4</v>
      </c>
      <c r="B230" s="11" t="s">
        <v>4</v>
      </c>
      <c r="C230" s="11" t="s">
        <v>4</v>
      </c>
      <c r="D230" s="140" t="s">
        <v>434</v>
      </c>
      <c r="E230" s="137"/>
      <c r="F230" s="141" t="s">
        <v>18</v>
      </c>
      <c r="G230" s="137"/>
      <c r="H230" s="12" t="s">
        <v>18</v>
      </c>
      <c r="I230" s="12" t="s">
        <v>435</v>
      </c>
      <c r="J230" s="141" t="s">
        <v>436</v>
      </c>
      <c r="K230" s="137"/>
      <c r="L230" s="13" t="s">
        <v>437</v>
      </c>
      <c r="M230" s="14" t="s">
        <v>22</v>
      </c>
      <c r="N230" s="141" t="s">
        <v>438</v>
      </c>
      <c r="O230" s="136"/>
      <c r="P230" s="137"/>
    </row>
    <row r="231" spans="1:16" x14ac:dyDescent="0.7">
      <c r="A231" s="10" t="s">
        <v>4</v>
      </c>
      <c r="B231" s="11" t="s">
        <v>4</v>
      </c>
      <c r="C231" s="11" t="s">
        <v>4</v>
      </c>
      <c r="D231" s="140" t="s">
        <v>439</v>
      </c>
      <c r="E231" s="137"/>
      <c r="F231" s="141" t="s">
        <v>18</v>
      </c>
      <c r="G231" s="137"/>
      <c r="H231" s="12" t="s">
        <v>440</v>
      </c>
      <c r="I231" s="12" t="s">
        <v>18</v>
      </c>
      <c r="J231" s="141" t="s">
        <v>18</v>
      </c>
      <c r="K231" s="137"/>
      <c r="L231" s="13" t="s">
        <v>18</v>
      </c>
      <c r="M231" s="14" t="s">
        <v>22</v>
      </c>
      <c r="N231" s="141" t="s">
        <v>18</v>
      </c>
      <c r="O231" s="136"/>
      <c r="P231" s="137"/>
    </row>
    <row r="232" spans="1:16" x14ac:dyDescent="0.7">
      <c r="A232" s="1" t="s">
        <v>154</v>
      </c>
      <c r="B232" s="136"/>
      <c r="C232" s="136"/>
      <c r="D232" s="136"/>
      <c r="E232" s="137"/>
      <c r="F232" s="139" t="s">
        <v>18</v>
      </c>
      <c r="G232" s="137"/>
      <c r="H232" s="15" t="s">
        <v>441</v>
      </c>
      <c r="I232" s="15" t="s">
        <v>442</v>
      </c>
      <c r="J232" s="139" t="s">
        <v>443</v>
      </c>
      <c r="K232" s="137"/>
      <c r="L232" s="5" t="s">
        <v>4</v>
      </c>
      <c r="M232" s="16" t="s">
        <v>4</v>
      </c>
      <c r="N232" s="139" t="s">
        <v>444</v>
      </c>
      <c r="O232" s="136"/>
      <c r="P232" s="137"/>
    </row>
    <row r="233" spans="1:16" x14ac:dyDescent="0.7">
      <c r="A233" s="5" t="s">
        <v>4</v>
      </c>
      <c r="B233" s="142" t="s">
        <v>159</v>
      </c>
      <c r="C233" s="136"/>
      <c r="D233" s="136"/>
      <c r="E233" s="137"/>
      <c r="F233" s="143" t="s">
        <v>4</v>
      </c>
      <c r="G233" s="137"/>
      <c r="H233" s="4" t="s">
        <v>4</v>
      </c>
      <c r="I233" s="4" t="s">
        <v>4</v>
      </c>
      <c r="J233" s="143" t="s">
        <v>4</v>
      </c>
      <c r="K233" s="137"/>
      <c r="L233" s="5" t="s">
        <v>4</v>
      </c>
      <c r="M233" s="6" t="s">
        <v>4</v>
      </c>
      <c r="N233" s="143" t="s">
        <v>4</v>
      </c>
      <c r="O233" s="136"/>
      <c r="P233" s="137"/>
    </row>
    <row r="234" spans="1:16" x14ac:dyDescent="0.7">
      <c r="A234" s="10" t="s">
        <v>4</v>
      </c>
      <c r="B234" s="11" t="s">
        <v>4</v>
      </c>
      <c r="C234" s="140" t="s">
        <v>168</v>
      </c>
      <c r="D234" s="136"/>
      <c r="E234" s="137"/>
      <c r="F234" s="141" t="s">
        <v>18</v>
      </c>
      <c r="G234" s="137"/>
      <c r="H234" s="12" t="s">
        <v>18</v>
      </c>
      <c r="I234" s="12" t="s">
        <v>18</v>
      </c>
      <c r="J234" s="141" t="s">
        <v>120</v>
      </c>
      <c r="K234" s="137"/>
      <c r="L234" s="13" t="s">
        <v>18</v>
      </c>
      <c r="M234" s="14" t="s">
        <v>22</v>
      </c>
      <c r="N234" s="141" t="s">
        <v>120</v>
      </c>
      <c r="O234" s="136"/>
      <c r="P234" s="137"/>
    </row>
    <row r="235" spans="1:16" ht="49.2" x14ac:dyDescent="0.7">
      <c r="A235" s="10" t="s">
        <v>4</v>
      </c>
      <c r="B235" s="11" t="s">
        <v>4</v>
      </c>
      <c r="C235" s="140" t="s">
        <v>445</v>
      </c>
      <c r="D235" s="136"/>
      <c r="E235" s="137"/>
      <c r="F235" s="141" t="s">
        <v>18</v>
      </c>
      <c r="G235" s="137"/>
      <c r="H235" s="12" t="s">
        <v>446</v>
      </c>
      <c r="I235" s="12" t="s">
        <v>447</v>
      </c>
      <c r="J235" s="141" t="s">
        <v>448</v>
      </c>
      <c r="K235" s="137"/>
      <c r="L235" s="13" t="s">
        <v>449</v>
      </c>
      <c r="M235" s="14" t="s">
        <v>22</v>
      </c>
      <c r="N235" s="141" t="s">
        <v>450</v>
      </c>
      <c r="O235" s="136"/>
      <c r="P235" s="137"/>
    </row>
    <row r="236" spans="1:16" x14ac:dyDescent="0.7">
      <c r="A236" s="10" t="s">
        <v>4</v>
      </c>
      <c r="B236" s="11" t="s">
        <v>4</v>
      </c>
      <c r="C236" s="140" t="s">
        <v>174</v>
      </c>
      <c r="D236" s="136"/>
      <c r="E236" s="137"/>
      <c r="F236" s="141" t="s">
        <v>18</v>
      </c>
      <c r="G236" s="137"/>
      <c r="H236" s="12" t="s">
        <v>18</v>
      </c>
      <c r="I236" s="12" t="s">
        <v>18</v>
      </c>
      <c r="J236" s="141" t="s">
        <v>137</v>
      </c>
      <c r="K236" s="137"/>
      <c r="L236" s="13" t="s">
        <v>18</v>
      </c>
      <c r="M236" s="14" t="s">
        <v>22</v>
      </c>
      <c r="N236" s="141" t="s">
        <v>137</v>
      </c>
      <c r="O236" s="136"/>
      <c r="P236" s="137"/>
    </row>
    <row r="237" spans="1:16" x14ac:dyDescent="0.7">
      <c r="A237" s="1" t="s">
        <v>181</v>
      </c>
      <c r="B237" s="136"/>
      <c r="C237" s="136"/>
      <c r="D237" s="136"/>
      <c r="E237" s="137"/>
      <c r="F237" s="139" t="s">
        <v>18</v>
      </c>
      <c r="G237" s="137"/>
      <c r="H237" s="15" t="s">
        <v>446</v>
      </c>
      <c r="I237" s="15" t="s">
        <v>447</v>
      </c>
      <c r="J237" s="139" t="s">
        <v>451</v>
      </c>
      <c r="K237" s="137"/>
      <c r="L237" s="5" t="s">
        <v>4</v>
      </c>
      <c r="M237" s="16" t="s">
        <v>4</v>
      </c>
      <c r="N237" s="139" t="s">
        <v>452</v>
      </c>
      <c r="O237" s="136"/>
      <c r="P237" s="137"/>
    </row>
    <row r="238" spans="1:16" x14ac:dyDescent="0.7">
      <c r="A238" s="5" t="s">
        <v>4</v>
      </c>
      <c r="B238" s="142" t="s">
        <v>298</v>
      </c>
      <c r="C238" s="136"/>
      <c r="D238" s="136"/>
      <c r="E238" s="137"/>
      <c r="F238" s="143" t="s">
        <v>4</v>
      </c>
      <c r="G238" s="137"/>
      <c r="H238" s="4" t="s">
        <v>4</v>
      </c>
      <c r="I238" s="4" t="s">
        <v>4</v>
      </c>
      <c r="J238" s="143" t="s">
        <v>4</v>
      </c>
      <c r="K238" s="137"/>
      <c r="L238" s="5" t="s">
        <v>4</v>
      </c>
      <c r="M238" s="6" t="s">
        <v>4</v>
      </c>
      <c r="N238" s="143" t="s">
        <v>4</v>
      </c>
      <c r="O238" s="136"/>
      <c r="P238" s="137"/>
    </row>
    <row r="239" spans="1:16" x14ac:dyDescent="0.7">
      <c r="A239" s="10" t="s">
        <v>4</v>
      </c>
      <c r="B239" s="11" t="s">
        <v>4</v>
      </c>
      <c r="C239" s="140" t="s">
        <v>299</v>
      </c>
      <c r="D239" s="136"/>
      <c r="E239" s="137"/>
      <c r="F239" s="141" t="s">
        <v>18</v>
      </c>
      <c r="G239" s="137"/>
      <c r="H239" s="12" t="s">
        <v>453</v>
      </c>
      <c r="I239" s="12" t="s">
        <v>454</v>
      </c>
      <c r="J239" s="141" t="s">
        <v>52</v>
      </c>
      <c r="K239" s="137"/>
      <c r="L239" s="13" t="s">
        <v>455</v>
      </c>
      <c r="M239" s="14" t="s">
        <v>22</v>
      </c>
      <c r="N239" s="141" t="s">
        <v>260</v>
      </c>
      <c r="O239" s="136"/>
      <c r="P239" s="137"/>
    </row>
    <row r="240" spans="1:16" ht="73.8" x14ac:dyDescent="0.7">
      <c r="A240" s="10" t="s">
        <v>4</v>
      </c>
      <c r="B240" s="11" t="s">
        <v>4</v>
      </c>
      <c r="C240" s="140" t="s">
        <v>302</v>
      </c>
      <c r="D240" s="136"/>
      <c r="E240" s="137"/>
      <c r="F240" s="141" t="s">
        <v>18</v>
      </c>
      <c r="G240" s="137"/>
      <c r="H240" s="12" t="s">
        <v>456</v>
      </c>
      <c r="I240" s="12" t="s">
        <v>457</v>
      </c>
      <c r="J240" s="141" t="s">
        <v>120</v>
      </c>
      <c r="K240" s="137"/>
      <c r="L240" s="13" t="s">
        <v>458</v>
      </c>
      <c r="M240" s="14" t="s">
        <v>22</v>
      </c>
      <c r="N240" s="141" t="s">
        <v>137</v>
      </c>
      <c r="O240" s="136"/>
      <c r="P240" s="137"/>
    </row>
    <row r="241" spans="1:16" ht="73.8" x14ac:dyDescent="0.7">
      <c r="A241" s="10" t="s">
        <v>4</v>
      </c>
      <c r="B241" s="11" t="s">
        <v>4</v>
      </c>
      <c r="C241" s="140" t="s">
        <v>308</v>
      </c>
      <c r="D241" s="136"/>
      <c r="E241" s="137"/>
      <c r="F241" s="141" t="s">
        <v>18</v>
      </c>
      <c r="G241" s="137"/>
      <c r="H241" s="12" t="s">
        <v>18</v>
      </c>
      <c r="I241" s="12" t="s">
        <v>18</v>
      </c>
      <c r="J241" s="141" t="s">
        <v>262</v>
      </c>
      <c r="K241" s="137"/>
      <c r="L241" s="13" t="s">
        <v>459</v>
      </c>
      <c r="M241" s="14" t="s">
        <v>22</v>
      </c>
      <c r="N241" s="141" t="s">
        <v>86</v>
      </c>
      <c r="O241" s="136"/>
      <c r="P241" s="137"/>
    </row>
    <row r="242" spans="1:16" x14ac:dyDescent="0.7">
      <c r="A242" s="1" t="s">
        <v>311</v>
      </c>
      <c r="B242" s="136"/>
      <c r="C242" s="136"/>
      <c r="D242" s="136"/>
      <c r="E242" s="137"/>
      <c r="F242" s="139" t="s">
        <v>18</v>
      </c>
      <c r="G242" s="137"/>
      <c r="H242" s="15" t="s">
        <v>460</v>
      </c>
      <c r="I242" s="15" t="s">
        <v>461</v>
      </c>
      <c r="J242" s="139" t="s">
        <v>462</v>
      </c>
      <c r="K242" s="137"/>
      <c r="L242" s="5" t="s">
        <v>4</v>
      </c>
      <c r="M242" s="16" t="s">
        <v>4</v>
      </c>
      <c r="N242" s="139" t="s">
        <v>463</v>
      </c>
      <c r="O242" s="136"/>
      <c r="P242" s="137"/>
    </row>
    <row r="243" spans="1:16" x14ac:dyDescent="0.7">
      <c r="A243" s="1" t="s">
        <v>186</v>
      </c>
      <c r="B243" s="136"/>
      <c r="C243" s="136"/>
      <c r="D243" s="136"/>
      <c r="E243" s="137"/>
      <c r="F243" s="139" t="s">
        <v>18</v>
      </c>
      <c r="G243" s="137"/>
      <c r="H243" s="15" t="s">
        <v>464</v>
      </c>
      <c r="I243" s="15" t="s">
        <v>465</v>
      </c>
      <c r="J243" s="139" t="s">
        <v>466</v>
      </c>
      <c r="K243" s="137"/>
      <c r="L243" s="5" t="s">
        <v>4</v>
      </c>
      <c r="M243" s="16" t="s">
        <v>4</v>
      </c>
      <c r="N243" s="139" t="s">
        <v>467</v>
      </c>
      <c r="O243" s="136"/>
      <c r="P243" s="137"/>
    </row>
    <row r="244" spans="1:16" x14ac:dyDescent="0.7">
      <c r="A244" s="5" t="s">
        <v>4</v>
      </c>
      <c r="B244" s="142" t="s">
        <v>191</v>
      </c>
      <c r="C244" s="136"/>
      <c r="D244" s="136"/>
      <c r="E244" s="137"/>
      <c r="F244" s="143" t="s">
        <v>4</v>
      </c>
      <c r="G244" s="137"/>
      <c r="H244" s="4" t="s">
        <v>4</v>
      </c>
      <c r="I244" s="4" t="s">
        <v>4</v>
      </c>
      <c r="J244" s="143" t="s">
        <v>4</v>
      </c>
      <c r="K244" s="137"/>
      <c r="L244" s="5" t="s">
        <v>4</v>
      </c>
      <c r="M244" s="6" t="s">
        <v>4</v>
      </c>
      <c r="N244" s="143" t="s">
        <v>4</v>
      </c>
      <c r="O244" s="136"/>
      <c r="P244" s="137"/>
    </row>
    <row r="245" spans="1:16" x14ac:dyDescent="0.7">
      <c r="A245" s="5" t="s">
        <v>4</v>
      </c>
      <c r="B245" s="142" t="s">
        <v>192</v>
      </c>
      <c r="C245" s="136"/>
      <c r="D245" s="136"/>
      <c r="E245" s="137"/>
      <c r="F245" s="143" t="s">
        <v>4</v>
      </c>
      <c r="G245" s="137"/>
      <c r="H245" s="4" t="s">
        <v>4</v>
      </c>
      <c r="I245" s="4" t="s">
        <v>4</v>
      </c>
      <c r="J245" s="143" t="s">
        <v>4</v>
      </c>
      <c r="K245" s="137"/>
      <c r="L245" s="5" t="s">
        <v>4</v>
      </c>
      <c r="M245" s="6" t="s">
        <v>4</v>
      </c>
      <c r="N245" s="143" t="s">
        <v>4</v>
      </c>
      <c r="O245" s="136"/>
      <c r="P245" s="137"/>
    </row>
    <row r="246" spans="1:16" x14ac:dyDescent="0.7">
      <c r="A246" s="10" t="s">
        <v>4</v>
      </c>
      <c r="B246" s="11" t="s">
        <v>4</v>
      </c>
      <c r="C246" s="140" t="s">
        <v>468</v>
      </c>
      <c r="D246" s="136"/>
      <c r="E246" s="137"/>
      <c r="F246" s="141" t="s">
        <v>4</v>
      </c>
      <c r="G246" s="137"/>
      <c r="H246" s="12" t="s">
        <v>4</v>
      </c>
      <c r="I246" s="12" t="s">
        <v>4</v>
      </c>
      <c r="J246" s="141" t="s">
        <v>4</v>
      </c>
      <c r="K246" s="137"/>
      <c r="L246" s="13" t="s">
        <v>4</v>
      </c>
      <c r="M246" s="14" t="s">
        <v>4</v>
      </c>
      <c r="N246" s="141" t="s">
        <v>4</v>
      </c>
      <c r="O246" s="136"/>
      <c r="P246" s="137"/>
    </row>
    <row r="247" spans="1:16" x14ac:dyDescent="0.7">
      <c r="A247" s="10" t="s">
        <v>4</v>
      </c>
      <c r="B247" s="11" t="s">
        <v>4</v>
      </c>
      <c r="C247" s="11" t="s">
        <v>4</v>
      </c>
      <c r="D247" s="140" t="s">
        <v>469</v>
      </c>
      <c r="E247" s="137"/>
      <c r="F247" s="141" t="s">
        <v>18</v>
      </c>
      <c r="G247" s="137"/>
      <c r="H247" s="12" t="s">
        <v>18</v>
      </c>
      <c r="I247" s="12" t="s">
        <v>470</v>
      </c>
      <c r="J247" s="141" t="s">
        <v>18</v>
      </c>
      <c r="K247" s="137"/>
      <c r="L247" s="13" t="s">
        <v>18</v>
      </c>
      <c r="M247" s="14" t="s">
        <v>22</v>
      </c>
      <c r="N247" s="141" t="s">
        <v>18</v>
      </c>
      <c r="O247" s="136"/>
      <c r="P247" s="137"/>
    </row>
    <row r="248" spans="1:16" x14ac:dyDescent="0.7">
      <c r="A248" s="10" t="s">
        <v>4</v>
      </c>
      <c r="B248" s="11" t="s">
        <v>4</v>
      </c>
      <c r="C248" s="140" t="s">
        <v>203</v>
      </c>
      <c r="D248" s="136"/>
      <c r="E248" s="137"/>
      <c r="F248" s="141" t="s">
        <v>4</v>
      </c>
      <c r="G248" s="137"/>
      <c r="H248" s="12" t="s">
        <v>4</v>
      </c>
      <c r="I248" s="12" t="s">
        <v>4</v>
      </c>
      <c r="J248" s="141" t="s">
        <v>4</v>
      </c>
      <c r="K248" s="137"/>
      <c r="L248" s="13" t="s">
        <v>4</v>
      </c>
      <c r="M248" s="14" t="s">
        <v>4</v>
      </c>
      <c r="N248" s="141" t="s">
        <v>4</v>
      </c>
      <c r="O248" s="136"/>
      <c r="P248" s="137"/>
    </row>
    <row r="249" spans="1:16" x14ac:dyDescent="0.7">
      <c r="A249" s="10" t="s">
        <v>4</v>
      </c>
      <c r="B249" s="11" t="s">
        <v>4</v>
      </c>
      <c r="C249" s="11" t="s">
        <v>4</v>
      </c>
      <c r="D249" s="140" t="s">
        <v>208</v>
      </c>
      <c r="E249" s="137"/>
      <c r="F249" s="141" t="s">
        <v>18</v>
      </c>
      <c r="G249" s="137"/>
      <c r="H249" s="12" t="s">
        <v>18</v>
      </c>
      <c r="I249" s="12" t="s">
        <v>209</v>
      </c>
      <c r="J249" s="141" t="s">
        <v>18</v>
      </c>
      <c r="K249" s="137"/>
      <c r="L249" s="13" t="s">
        <v>18</v>
      </c>
      <c r="M249" s="14" t="s">
        <v>22</v>
      </c>
      <c r="N249" s="141" t="s">
        <v>18</v>
      </c>
      <c r="O249" s="136"/>
      <c r="P249" s="137"/>
    </row>
    <row r="250" spans="1:16" x14ac:dyDescent="0.7">
      <c r="A250" s="1" t="s">
        <v>217</v>
      </c>
      <c r="B250" s="136"/>
      <c r="C250" s="136"/>
      <c r="D250" s="136"/>
      <c r="E250" s="137"/>
      <c r="F250" s="139" t="s">
        <v>18</v>
      </c>
      <c r="G250" s="137"/>
      <c r="H250" s="15" t="s">
        <v>18</v>
      </c>
      <c r="I250" s="15" t="s">
        <v>471</v>
      </c>
      <c r="J250" s="139" t="s">
        <v>18</v>
      </c>
      <c r="K250" s="137"/>
      <c r="L250" s="5" t="s">
        <v>4</v>
      </c>
      <c r="M250" s="16" t="s">
        <v>4</v>
      </c>
      <c r="N250" s="139" t="s">
        <v>18</v>
      </c>
      <c r="O250" s="136"/>
      <c r="P250" s="137"/>
    </row>
    <row r="251" spans="1:16" x14ac:dyDescent="0.7">
      <c r="A251" s="5" t="s">
        <v>4</v>
      </c>
      <c r="B251" s="142" t="s">
        <v>472</v>
      </c>
      <c r="C251" s="136"/>
      <c r="D251" s="136"/>
      <c r="E251" s="137"/>
      <c r="F251" s="143" t="s">
        <v>4</v>
      </c>
      <c r="G251" s="137"/>
      <c r="H251" s="4" t="s">
        <v>4</v>
      </c>
      <c r="I251" s="4" t="s">
        <v>4</v>
      </c>
      <c r="J251" s="143" t="s">
        <v>4</v>
      </c>
      <c r="K251" s="137"/>
      <c r="L251" s="5" t="s">
        <v>4</v>
      </c>
      <c r="M251" s="6" t="s">
        <v>4</v>
      </c>
      <c r="N251" s="143" t="s">
        <v>4</v>
      </c>
      <c r="O251" s="136"/>
      <c r="P251" s="137"/>
    </row>
    <row r="252" spans="1:16" x14ac:dyDescent="0.7">
      <c r="A252" s="10" t="s">
        <v>4</v>
      </c>
      <c r="B252" s="11" t="s">
        <v>4</v>
      </c>
      <c r="C252" s="140" t="s">
        <v>473</v>
      </c>
      <c r="D252" s="136"/>
      <c r="E252" s="137"/>
      <c r="F252" s="141" t="s">
        <v>4</v>
      </c>
      <c r="G252" s="137"/>
      <c r="H252" s="12" t="s">
        <v>4</v>
      </c>
      <c r="I252" s="12" t="s">
        <v>4</v>
      </c>
      <c r="J252" s="141" t="s">
        <v>4</v>
      </c>
      <c r="K252" s="137"/>
      <c r="L252" s="13" t="s">
        <v>4</v>
      </c>
      <c r="M252" s="14" t="s">
        <v>4</v>
      </c>
      <c r="N252" s="141" t="s">
        <v>4</v>
      </c>
      <c r="O252" s="136"/>
      <c r="P252" s="137"/>
    </row>
    <row r="253" spans="1:16" x14ac:dyDescent="0.7">
      <c r="A253" s="10" t="s">
        <v>4</v>
      </c>
      <c r="B253" s="11" t="s">
        <v>4</v>
      </c>
      <c r="C253" s="11" t="s">
        <v>4</v>
      </c>
      <c r="D253" s="140" t="s">
        <v>474</v>
      </c>
      <c r="E253" s="137"/>
      <c r="F253" s="141" t="s">
        <v>18</v>
      </c>
      <c r="G253" s="137"/>
      <c r="H253" s="12" t="s">
        <v>18</v>
      </c>
      <c r="I253" s="12" t="s">
        <v>18</v>
      </c>
      <c r="J253" s="141" t="s">
        <v>18</v>
      </c>
      <c r="K253" s="137"/>
      <c r="L253" s="13" t="s">
        <v>113</v>
      </c>
      <c r="M253" s="14" t="s">
        <v>22</v>
      </c>
      <c r="N253" s="141" t="s">
        <v>89</v>
      </c>
      <c r="O253" s="136"/>
      <c r="P253" s="137"/>
    </row>
    <row r="254" spans="1:16" x14ac:dyDescent="0.7">
      <c r="A254" s="10" t="s">
        <v>4</v>
      </c>
      <c r="B254" s="11" t="s">
        <v>4</v>
      </c>
      <c r="C254" s="11" t="s">
        <v>4</v>
      </c>
      <c r="D254" s="140" t="s">
        <v>475</v>
      </c>
      <c r="E254" s="137"/>
      <c r="F254" s="141" t="s">
        <v>18</v>
      </c>
      <c r="G254" s="137"/>
      <c r="H254" s="12" t="s">
        <v>18</v>
      </c>
      <c r="I254" s="12" t="s">
        <v>18</v>
      </c>
      <c r="J254" s="141" t="s">
        <v>18</v>
      </c>
      <c r="K254" s="137"/>
      <c r="L254" s="13" t="s">
        <v>113</v>
      </c>
      <c r="M254" s="14" t="s">
        <v>22</v>
      </c>
      <c r="N254" s="141" t="s">
        <v>89</v>
      </c>
      <c r="O254" s="136"/>
      <c r="P254" s="137"/>
    </row>
    <row r="255" spans="1:16" x14ac:dyDescent="0.7">
      <c r="A255" s="1" t="s">
        <v>476</v>
      </c>
      <c r="B255" s="136"/>
      <c r="C255" s="136"/>
      <c r="D255" s="136"/>
      <c r="E255" s="137"/>
      <c r="F255" s="139" t="s">
        <v>18</v>
      </c>
      <c r="G255" s="137"/>
      <c r="H255" s="15" t="s">
        <v>18</v>
      </c>
      <c r="I255" s="15" t="s">
        <v>18</v>
      </c>
      <c r="J255" s="139" t="s">
        <v>18</v>
      </c>
      <c r="K255" s="137"/>
      <c r="L255" s="5" t="s">
        <v>4</v>
      </c>
      <c r="M255" s="16" t="s">
        <v>4</v>
      </c>
      <c r="N255" s="139" t="s">
        <v>84</v>
      </c>
      <c r="O255" s="136"/>
      <c r="P255" s="137"/>
    </row>
    <row r="256" spans="1:16" x14ac:dyDescent="0.7">
      <c r="A256" s="1" t="s">
        <v>219</v>
      </c>
      <c r="B256" s="136"/>
      <c r="C256" s="136"/>
      <c r="D256" s="136"/>
      <c r="E256" s="137"/>
      <c r="F256" s="139" t="s">
        <v>18</v>
      </c>
      <c r="G256" s="137"/>
      <c r="H256" s="15" t="s">
        <v>18</v>
      </c>
      <c r="I256" s="15" t="s">
        <v>471</v>
      </c>
      <c r="J256" s="139" t="s">
        <v>18</v>
      </c>
      <c r="K256" s="137"/>
      <c r="L256" s="5" t="s">
        <v>4</v>
      </c>
      <c r="M256" s="16" t="s">
        <v>4</v>
      </c>
      <c r="N256" s="139" t="s">
        <v>84</v>
      </c>
      <c r="O256" s="136"/>
      <c r="P256" s="137"/>
    </row>
    <row r="257" spans="1:16" x14ac:dyDescent="0.7">
      <c r="A257" s="5" t="s">
        <v>4</v>
      </c>
      <c r="B257" s="142" t="s">
        <v>225</v>
      </c>
      <c r="C257" s="136"/>
      <c r="D257" s="136"/>
      <c r="E257" s="137"/>
      <c r="F257" s="143" t="s">
        <v>4</v>
      </c>
      <c r="G257" s="137"/>
      <c r="H257" s="4" t="s">
        <v>4</v>
      </c>
      <c r="I257" s="4" t="s">
        <v>4</v>
      </c>
      <c r="J257" s="143" t="s">
        <v>4</v>
      </c>
      <c r="K257" s="137"/>
      <c r="L257" s="5" t="s">
        <v>4</v>
      </c>
      <c r="M257" s="6" t="s">
        <v>4</v>
      </c>
      <c r="N257" s="143" t="s">
        <v>4</v>
      </c>
      <c r="O257" s="136"/>
      <c r="P257" s="137"/>
    </row>
    <row r="258" spans="1:16" x14ac:dyDescent="0.7">
      <c r="A258" s="5" t="s">
        <v>4</v>
      </c>
      <c r="B258" s="142" t="s">
        <v>226</v>
      </c>
      <c r="C258" s="136"/>
      <c r="D258" s="136"/>
      <c r="E258" s="137"/>
      <c r="F258" s="143" t="s">
        <v>4</v>
      </c>
      <c r="G258" s="137"/>
      <c r="H258" s="4" t="s">
        <v>4</v>
      </c>
      <c r="I258" s="4" t="s">
        <v>4</v>
      </c>
      <c r="J258" s="143" t="s">
        <v>4</v>
      </c>
      <c r="K258" s="137"/>
      <c r="L258" s="5" t="s">
        <v>4</v>
      </c>
      <c r="M258" s="6" t="s">
        <v>4</v>
      </c>
      <c r="N258" s="143" t="s">
        <v>4</v>
      </c>
      <c r="O258" s="136"/>
      <c r="P258" s="137"/>
    </row>
    <row r="259" spans="1:16" ht="49.2" x14ac:dyDescent="0.7">
      <c r="A259" s="10" t="s">
        <v>4</v>
      </c>
      <c r="B259" s="11" t="s">
        <v>4</v>
      </c>
      <c r="C259" s="140" t="s">
        <v>227</v>
      </c>
      <c r="D259" s="136"/>
      <c r="E259" s="137"/>
      <c r="F259" s="141" t="s">
        <v>18</v>
      </c>
      <c r="G259" s="137"/>
      <c r="H259" s="12" t="s">
        <v>477</v>
      </c>
      <c r="I259" s="12" t="s">
        <v>478</v>
      </c>
      <c r="J259" s="141" t="s">
        <v>479</v>
      </c>
      <c r="K259" s="137"/>
      <c r="L259" s="13" t="s">
        <v>112</v>
      </c>
      <c r="M259" s="14" t="s">
        <v>22</v>
      </c>
      <c r="N259" s="141" t="s">
        <v>18</v>
      </c>
      <c r="O259" s="136"/>
      <c r="P259" s="137"/>
    </row>
    <row r="260" spans="1:16" x14ac:dyDescent="0.7">
      <c r="A260" s="10" t="s">
        <v>4</v>
      </c>
      <c r="B260" s="11" t="s">
        <v>4</v>
      </c>
      <c r="C260" s="11" t="s">
        <v>4</v>
      </c>
      <c r="D260" s="140" t="s">
        <v>480</v>
      </c>
      <c r="E260" s="137"/>
      <c r="F260" s="141" t="s">
        <v>18</v>
      </c>
      <c r="G260" s="137"/>
      <c r="H260" s="12" t="s">
        <v>18</v>
      </c>
      <c r="I260" s="12" t="s">
        <v>18</v>
      </c>
      <c r="J260" s="141" t="s">
        <v>18</v>
      </c>
      <c r="K260" s="137"/>
      <c r="L260" s="13" t="s">
        <v>113</v>
      </c>
      <c r="M260" s="14" t="s">
        <v>22</v>
      </c>
      <c r="N260" s="141" t="s">
        <v>481</v>
      </c>
      <c r="O260" s="136"/>
      <c r="P260" s="137"/>
    </row>
    <row r="261" spans="1:16" x14ac:dyDescent="0.7">
      <c r="A261" s="1" t="s">
        <v>229</v>
      </c>
      <c r="B261" s="136"/>
      <c r="C261" s="136"/>
      <c r="D261" s="136"/>
      <c r="E261" s="137"/>
      <c r="F261" s="139" t="s">
        <v>18</v>
      </c>
      <c r="G261" s="137"/>
      <c r="H261" s="15" t="s">
        <v>477</v>
      </c>
      <c r="I261" s="15" t="s">
        <v>478</v>
      </c>
      <c r="J261" s="139" t="s">
        <v>479</v>
      </c>
      <c r="K261" s="137"/>
      <c r="L261" s="5" t="s">
        <v>4</v>
      </c>
      <c r="M261" s="16" t="s">
        <v>4</v>
      </c>
      <c r="N261" s="139" t="s">
        <v>481</v>
      </c>
      <c r="O261" s="136"/>
      <c r="P261" s="137"/>
    </row>
    <row r="262" spans="1:16" x14ac:dyDescent="0.7">
      <c r="A262" s="1" t="s">
        <v>230</v>
      </c>
      <c r="B262" s="136"/>
      <c r="C262" s="136"/>
      <c r="D262" s="136"/>
      <c r="E262" s="137"/>
      <c r="F262" s="139" t="s">
        <v>18</v>
      </c>
      <c r="G262" s="137"/>
      <c r="H262" s="15" t="s">
        <v>477</v>
      </c>
      <c r="I262" s="15" t="s">
        <v>478</v>
      </c>
      <c r="J262" s="139" t="s">
        <v>479</v>
      </c>
      <c r="K262" s="137"/>
      <c r="L262" s="5" t="s">
        <v>4</v>
      </c>
      <c r="M262" s="16" t="s">
        <v>4</v>
      </c>
      <c r="N262" s="139" t="s">
        <v>481</v>
      </c>
      <c r="O262" s="136"/>
      <c r="P262" s="137"/>
    </row>
    <row r="263" spans="1:16" x14ac:dyDescent="0.7">
      <c r="A263" s="1" t="s">
        <v>482</v>
      </c>
      <c r="B263" s="136"/>
      <c r="C263" s="136"/>
      <c r="D263" s="136"/>
      <c r="E263" s="137"/>
      <c r="F263" s="139" t="s">
        <v>18</v>
      </c>
      <c r="G263" s="137"/>
      <c r="H263" s="15" t="s">
        <v>483</v>
      </c>
      <c r="I263" s="15" t="s">
        <v>484</v>
      </c>
      <c r="J263" s="139" t="s">
        <v>485</v>
      </c>
      <c r="K263" s="137"/>
      <c r="L263" s="5" t="s">
        <v>4</v>
      </c>
      <c r="M263" s="16" t="s">
        <v>4</v>
      </c>
      <c r="N263" s="139" t="s">
        <v>486</v>
      </c>
      <c r="O263" s="136"/>
      <c r="P263" s="137"/>
    </row>
    <row r="264" spans="1:16" x14ac:dyDescent="0.7">
      <c r="A264" s="144" t="s">
        <v>487</v>
      </c>
      <c r="B264" s="145"/>
      <c r="C264" s="145"/>
      <c r="D264" s="145"/>
      <c r="E264" s="146"/>
      <c r="F264" s="144" t="s">
        <v>4</v>
      </c>
      <c r="G264" s="146"/>
      <c r="H264" s="7" t="s">
        <v>4</v>
      </c>
      <c r="I264" s="7" t="s">
        <v>4</v>
      </c>
      <c r="J264" s="144" t="s">
        <v>4</v>
      </c>
      <c r="K264" s="146"/>
      <c r="L264" s="8" t="s">
        <v>4</v>
      </c>
      <c r="M264" s="9" t="s">
        <v>4</v>
      </c>
      <c r="N264" s="143" t="s">
        <v>4</v>
      </c>
      <c r="O264" s="136"/>
      <c r="P264" s="137"/>
    </row>
    <row r="265" spans="1:16" x14ac:dyDescent="0.7">
      <c r="A265" s="5" t="s">
        <v>4</v>
      </c>
      <c r="B265" s="142" t="s">
        <v>81</v>
      </c>
      <c r="C265" s="136"/>
      <c r="D265" s="136"/>
      <c r="E265" s="137"/>
      <c r="F265" s="143" t="s">
        <v>4</v>
      </c>
      <c r="G265" s="137"/>
      <c r="H265" s="4" t="s">
        <v>4</v>
      </c>
      <c r="I265" s="4" t="s">
        <v>4</v>
      </c>
      <c r="J265" s="143" t="s">
        <v>4</v>
      </c>
      <c r="K265" s="137"/>
      <c r="L265" s="5" t="s">
        <v>4</v>
      </c>
      <c r="M265" s="6" t="s">
        <v>4</v>
      </c>
      <c r="N265" s="143" t="s">
        <v>4</v>
      </c>
      <c r="O265" s="136"/>
      <c r="P265" s="137"/>
    </row>
    <row r="266" spans="1:16" x14ac:dyDescent="0.7">
      <c r="A266" s="5" t="s">
        <v>4</v>
      </c>
      <c r="B266" s="142" t="s">
        <v>159</v>
      </c>
      <c r="C266" s="136"/>
      <c r="D266" s="136"/>
      <c r="E266" s="137"/>
      <c r="F266" s="143" t="s">
        <v>4</v>
      </c>
      <c r="G266" s="137"/>
      <c r="H266" s="4" t="s">
        <v>4</v>
      </c>
      <c r="I266" s="4" t="s">
        <v>4</v>
      </c>
      <c r="J266" s="143" t="s">
        <v>4</v>
      </c>
      <c r="K266" s="137"/>
      <c r="L266" s="5" t="s">
        <v>4</v>
      </c>
      <c r="M266" s="6" t="s">
        <v>4</v>
      </c>
      <c r="N266" s="143" t="s">
        <v>4</v>
      </c>
      <c r="O266" s="136"/>
      <c r="P266" s="137"/>
    </row>
    <row r="267" spans="1:16" x14ac:dyDescent="0.7">
      <c r="A267" s="10" t="s">
        <v>4</v>
      </c>
      <c r="B267" s="11" t="s">
        <v>4</v>
      </c>
      <c r="C267" s="140" t="s">
        <v>488</v>
      </c>
      <c r="D267" s="136"/>
      <c r="E267" s="137"/>
      <c r="F267" s="141" t="s">
        <v>18</v>
      </c>
      <c r="G267" s="137"/>
      <c r="H267" s="12" t="s">
        <v>489</v>
      </c>
      <c r="I267" s="12" t="s">
        <v>490</v>
      </c>
      <c r="J267" s="141" t="s">
        <v>137</v>
      </c>
      <c r="K267" s="137"/>
      <c r="L267" s="13" t="s">
        <v>18</v>
      </c>
      <c r="M267" s="14" t="s">
        <v>22</v>
      </c>
      <c r="N267" s="141" t="s">
        <v>137</v>
      </c>
      <c r="O267" s="136"/>
      <c r="P267" s="137"/>
    </row>
    <row r="268" spans="1:16" x14ac:dyDescent="0.7">
      <c r="A268" s="1" t="s">
        <v>181</v>
      </c>
      <c r="B268" s="136"/>
      <c r="C268" s="136"/>
      <c r="D268" s="136"/>
      <c r="E268" s="137"/>
      <c r="F268" s="139" t="s">
        <v>18</v>
      </c>
      <c r="G268" s="137"/>
      <c r="H268" s="15" t="s">
        <v>489</v>
      </c>
      <c r="I268" s="15" t="s">
        <v>490</v>
      </c>
      <c r="J268" s="139" t="s">
        <v>137</v>
      </c>
      <c r="K268" s="137"/>
      <c r="L268" s="5" t="s">
        <v>4</v>
      </c>
      <c r="M268" s="16" t="s">
        <v>4</v>
      </c>
      <c r="N268" s="139" t="s">
        <v>137</v>
      </c>
      <c r="O268" s="136"/>
      <c r="P268" s="137"/>
    </row>
    <row r="269" spans="1:16" x14ac:dyDescent="0.7">
      <c r="A269" s="1" t="s">
        <v>186</v>
      </c>
      <c r="B269" s="136"/>
      <c r="C269" s="136"/>
      <c r="D269" s="136"/>
      <c r="E269" s="137"/>
      <c r="F269" s="139" t="s">
        <v>18</v>
      </c>
      <c r="G269" s="137"/>
      <c r="H269" s="15" t="s">
        <v>489</v>
      </c>
      <c r="I269" s="15" t="s">
        <v>490</v>
      </c>
      <c r="J269" s="139" t="s">
        <v>137</v>
      </c>
      <c r="K269" s="137"/>
      <c r="L269" s="5" t="s">
        <v>4</v>
      </c>
      <c r="M269" s="16" t="s">
        <v>4</v>
      </c>
      <c r="N269" s="139" t="s">
        <v>137</v>
      </c>
      <c r="O269" s="136"/>
      <c r="P269" s="137"/>
    </row>
    <row r="270" spans="1:16" x14ac:dyDescent="0.7">
      <c r="A270" s="1" t="s">
        <v>491</v>
      </c>
      <c r="B270" s="136"/>
      <c r="C270" s="136"/>
      <c r="D270" s="136"/>
      <c r="E270" s="137"/>
      <c r="F270" s="139" t="s">
        <v>18</v>
      </c>
      <c r="G270" s="137"/>
      <c r="H270" s="15" t="s">
        <v>489</v>
      </c>
      <c r="I270" s="15" t="s">
        <v>490</v>
      </c>
      <c r="J270" s="139" t="s">
        <v>137</v>
      </c>
      <c r="K270" s="137"/>
      <c r="L270" s="5" t="s">
        <v>4</v>
      </c>
      <c r="M270" s="16" t="s">
        <v>4</v>
      </c>
      <c r="N270" s="139" t="s">
        <v>137</v>
      </c>
      <c r="O270" s="136"/>
      <c r="P270" s="137"/>
    </row>
    <row r="271" spans="1:16" x14ac:dyDescent="0.7">
      <c r="A271" s="1" t="s">
        <v>492</v>
      </c>
      <c r="B271" s="136"/>
      <c r="C271" s="136"/>
      <c r="D271" s="136"/>
      <c r="E271" s="137"/>
      <c r="F271" s="1" t="s">
        <v>18</v>
      </c>
      <c r="G271" s="137"/>
      <c r="H271" s="17" t="s">
        <v>493</v>
      </c>
      <c r="I271" s="17" t="s">
        <v>494</v>
      </c>
      <c r="J271" s="1" t="s">
        <v>495</v>
      </c>
      <c r="K271" s="137"/>
      <c r="L271" s="5" t="s">
        <v>4</v>
      </c>
      <c r="M271" s="16" t="s">
        <v>4</v>
      </c>
      <c r="N271" s="1" t="s">
        <v>496</v>
      </c>
      <c r="O271" s="136"/>
      <c r="P271" s="137"/>
    </row>
    <row r="272" spans="1:16" x14ac:dyDescent="0.7">
      <c r="A272" s="143" t="s">
        <v>497</v>
      </c>
      <c r="B272" s="136"/>
      <c r="C272" s="136"/>
      <c r="D272" s="136"/>
      <c r="E272" s="137"/>
      <c r="F272" s="143" t="s">
        <v>4</v>
      </c>
      <c r="G272" s="137"/>
      <c r="H272" s="4" t="s">
        <v>4</v>
      </c>
      <c r="I272" s="4" t="s">
        <v>4</v>
      </c>
      <c r="J272" s="143" t="s">
        <v>4</v>
      </c>
      <c r="K272" s="137"/>
      <c r="L272" s="5" t="s">
        <v>4</v>
      </c>
      <c r="M272" s="6" t="s">
        <v>4</v>
      </c>
      <c r="N272" s="143" t="s">
        <v>4</v>
      </c>
      <c r="O272" s="136"/>
      <c r="P272" s="137"/>
    </row>
    <row r="273" spans="1:16" x14ac:dyDescent="0.7">
      <c r="A273" s="144" t="s">
        <v>498</v>
      </c>
      <c r="B273" s="145"/>
      <c r="C273" s="145"/>
      <c r="D273" s="145"/>
      <c r="E273" s="146"/>
      <c r="F273" s="144" t="s">
        <v>4</v>
      </c>
      <c r="G273" s="146"/>
      <c r="H273" s="7" t="s">
        <v>4</v>
      </c>
      <c r="I273" s="7" t="s">
        <v>4</v>
      </c>
      <c r="J273" s="144" t="s">
        <v>4</v>
      </c>
      <c r="K273" s="146"/>
      <c r="L273" s="8" t="s">
        <v>4</v>
      </c>
      <c r="M273" s="9" t="s">
        <v>4</v>
      </c>
      <c r="N273" s="143" t="s">
        <v>4</v>
      </c>
      <c r="O273" s="136"/>
      <c r="P273" s="137"/>
    </row>
    <row r="274" spans="1:16" x14ac:dyDescent="0.7">
      <c r="A274" s="5" t="s">
        <v>4</v>
      </c>
      <c r="B274" s="142" t="s">
        <v>81</v>
      </c>
      <c r="C274" s="136"/>
      <c r="D274" s="136"/>
      <c r="E274" s="137"/>
      <c r="F274" s="143" t="s">
        <v>4</v>
      </c>
      <c r="G274" s="137"/>
      <c r="H274" s="4" t="s">
        <v>4</v>
      </c>
      <c r="I274" s="4" t="s">
        <v>4</v>
      </c>
      <c r="J274" s="143" t="s">
        <v>4</v>
      </c>
      <c r="K274" s="137"/>
      <c r="L274" s="5" t="s">
        <v>4</v>
      </c>
      <c r="M274" s="6" t="s">
        <v>4</v>
      </c>
      <c r="N274" s="143" t="s">
        <v>4</v>
      </c>
      <c r="O274" s="136"/>
      <c r="P274" s="137"/>
    </row>
    <row r="275" spans="1:16" x14ac:dyDescent="0.7">
      <c r="A275" s="5" t="s">
        <v>4</v>
      </c>
      <c r="B275" s="142" t="s">
        <v>107</v>
      </c>
      <c r="C275" s="136"/>
      <c r="D275" s="136"/>
      <c r="E275" s="137"/>
      <c r="F275" s="143" t="s">
        <v>4</v>
      </c>
      <c r="G275" s="137"/>
      <c r="H275" s="4" t="s">
        <v>4</v>
      </c>
      <c r="I275" s="4" t="s">
        <v>4</v>
      </c>
      <c r="J275" s="143" t="s">
        <v>4</v>
      </c>
      <c r="K275" s="137"/>
      <c r="L275" s="5" t="s">
        <v>4</v>
      </c>
      <c r="M275" s="6" t="s">
        <v>4</v>
      </c>
      <c r="N275" s="143" t="s">
        <v>4</v>
      </c>
      <c r="O275" s="136"/>
      <c r="P275" s="137"/>
    </row>
    <row r="276" spans="1:16" ht="49.2" x14ac:dyDescent="0.7">
      <c r="A276" s="10" t="s">
        <v>4</v>
      </c>
      <c r="B276" s="11" t="s">
        <v>4</v>
      </c>
      <c r="C276" s="140" t="s">
        <v>108</v>
      </c>
      <c r="D276" s="136"/>
      <c r="E276" s="137"/>
      <c r="F276" s="141" t="s">
        <v>18</v>
      </c>
      <c r="G276" s="137"/>
      <c r="H276" s="12" t="s">
        <v>499</v>
      </c>
      <c r="I276" s="12" t="s">
        <v>500</v>
      </c>
      <c r="J276" s="141" t="s">
        <v>501</v>
      </c>
      <c r="K276" s="137"/>
      <c r="L276" s="13" t="s">
        <v>112</v>
      </c>
      <c r="M276" s="14" t="s">
        <v>22</v>
      </c>
      <c r="N276" s="141" t="s">
        <v>18</v>
      </c>
      <c r="O276" s="136"/>
      <c r="P276" s="137"/>
    </row>
    <row r="277" spans="1:16" x14ac:dyDescent="0.7">
      <c r="A277" s="10" t="s">
        <v>4</v>
      </c>
      <c r="B277" s="11" t="s">
        <v>4</v>
      </c>
      <c r="C277" s="11" t="s">
        <v>4</v>
      </c>
      <c r="D277" s="140" t="s">
        <v>108</v>
      </c>
      <c r="E277" s="137"/>
      <c r="F277" s="141" t="s">
        <v>18</v>
      </c>
      <c r="G277" s="137"/>
      <c r="H277" s="12" t="s">
        <v>18</v>
      </c>
      <c r="I277" s="12" t="s">
        <v>18</v>
      </c>
      <c r="J277" s="141" t="s">
        <v>18</v>
      </c>
      <c r="K277" s="137"/>
      <c r="L277" s="13" t="s">
        <v>113</v>
      </c>
      <c r="M277" s="14" t="s">
        <v>22</v>
      </c>
      <c r="N277" s="141" t="s">
        <v>502</v>
      </c>
      <c r="O277" s="136"/>
      <c r="P277" s="137"/>
    </row>
    <row r="278" spans="1:16" x14ac:dyDescent="0.7">
      <c r="A278" s="10" t="s">
        <v>4</v>
      </c>
      <c r="B278" s="11" t="s">
        <v>4</v>
      </c>
      <c r="C278" s="140" t="s">
        <v>121</v>
      </c>
      <c r="D278" s="136"/>
      <c r="E278" s="137"/>
      <c r="F278" s="141" t="s">
        <v>4</v>
      </c>
      <c r="G278" s="137"/>
      <c r="H278" s="12" t="s">
        <v>4</v>
      </c>
      <c r="I278" s="12" t="s">
        <v>4</v>
      </c>
      <c r="J278" s="141" t="s">
        <v>4</v>
      </c>
      <c r="K278" s="137"/>
      <c r="L278" s="13" t="s">
        <v>4</v>
      </c>
      <c r="M278" s="14" t="s">
        <v>4</v>
      </c>
      <c r="N278" s="141" t="s">
        <v>4</v>
      </c>
      <c r="O278" s="136"/>
      <c r="P278" s="137"/>
    </row>
    <row r="279" spans="1:16" ht="49.2" x14ac:dyDescent="0.7">
      <c r="A279" s="10" t="s">
        <v>4</v>
      </c>
      <c r="B279" s="11" t="s">
        <v>4</v>
      </c>
      <c r="C279" s="11" t="s">
        <v>4</v>
      </c>
      <c r="D279" s="140" t="s">
        <v>503</v>
      </c>
      <c r="E279" s="137"/>
      <c r="F279" s="141" t="s">
        <v>18</v>
      </c>
      <c r="G279" s="137"/>
      <c r="H279" s="12" t="s">
        <v>18</v>
      </c>
      <c r="I279" s="12" t="s">
        <v>18</v>
      </c>
      <c r="J279" s="141" t="s">
        <v>137</v>
      </c>
      <c r="K279" s="137"/>
      <c r="L279" s="13" t="s">
        <v>112</v>
      </c>
      <c r="M279" s="14" t="s">
        <v>22</v>
      </c>
      <c r="N279" s="141" t="s">
        <v>18</v>
      </c>
      <c r="O279" s="136"/>
      <c r="P279" s="137"/>
    </row>
    <row r="280" spans="1:16" x14ac:dyDescent="0.7">
      <c r="A280" s="10" t="s">
        <v>4</v>
      </c>
      <c r="B280" s="11" t="s">
        <v>4</v>
      </c>
      <c r="C280" s="11" t="s">
        <v>4</v>
      </c>
      <c r="D280" s="140" t="s">
        <v>504</v>
      </c>
      <c r="E280" s="137"/>
      <c r="F280" s="141" t="s">
        <v>18</v>
      </c>
      <c r="G280" s="137"/>
      <c r="H280" s="12" t="s">
        <v>505</v>
      </c>
      <c r="I280" s="12" t="s">
        <v>506</v>
      </c>
      <c r="J280" s="141" t="s">
        <v>18</v>
      </c>
      <c r="K280" s="137"/>
      <c r="L280" s="13" t="s">
        <v>18</v>
      </c>
      <c r="M280" s="14" t="s">
        <v>22</v>
      </c>
      <c r="N280" s="141" t="s">
        <v>18</v>
      </c>
      <c r="O280" s="136"/>
      <c r="P280" s="137"/>
    </row>
    <row r="281" spans="1:16" x14ac:dyDescent="0.7">
      <c r="A281" s="10" t="s">
        <v>4</v>
      </c>
      <c r="B281" s="11" t="s">
        <v>4</v>
      </c>
      <c r="C281" s="11" t="s">
        <v>4</v>
      </c>
      <c r="D281" s="140" t="s">
        <v>507</v>
      </c>
      <c r="E281" s="137"/>
      <c r="F281" s="141" t="s">
        <v>18</v>
      </c>
      <c r="G281" s="137"/>
      <c r="H281" s="12" t="s">
        <v>18</v>
      </c>
      <c r="I281" s="12" t="s">
        <v>18</v>
      </c>
      <c r="J281" s="141" t="s">
        <v>508</v>
      </c>
      <c r="K281" s="137"/>
      <c r="L281" s="13" t="s">
        <v>18</v>
      </c>
      <c r="M281" s="14" t="s">
        <v>22</v>
      </c>
      <c r="N281" s="141" t="s">
        <v>508</v>
      </c>
      <c r="O281" s="136"/>
      <c r="P281" s="137"/>
    </row>
    <row r="282" spans="1:16" x14ac:dyDescent="0.7">
      <c r="A282" s="10" t="s">
        <v>4</v>
      </c>
      <c r="B282" s="11" t="s">
        <v>4</v>
      </c>
      <c r="C282" s="11" t="s">
        <v>4</v>
      </c>
      <c r="D282" s="140" t="s">
        <v>509</v>
      </c>
      <c r="E282" s="137"/>
      <c r="F282" s="141" t="s">
        <v>18</v>
      </c>
      <c r="G282" s="137"/>
      <c r="H282" s="12" t="s">
        <v>18</v>
      </c>
      <c r="I282" s="12" t="s">
        <v>18</v>
      </c>
      <c r="J282" s="141" t="s">
        <v>510</v>
      </c>
      <c r="K282" s="137"/>
      <c r="L282" s="13" t="s">
        <v>511</v>
      </c>
      <c r="M282" s="14" t="s">
        <v>22</v>
      </c>
      <c r="N282" s="141" t="s">
        <v>93</v>
      </c>
      <c r="O282" s="136"/>
      <c r="P282" s="137"/>
    </row>
    <row r="283" spans="1:16" x14ac:dyDescent="0.7">
      <c r="A283" s="10" t="s">
        <v>4</v>
      </c>
      <c r="B283" s="11" t="s">
        <v>4</v>
      </c>
      <c r="C283" s="11" t="s">
        <v>4</v>
      </c>
      <c r="D283" s="140" t="s">
        <v>512</v>
      </c>
      <c r="E283" s="137"/>
      <c r="F283" s="141" t="s">
        <v>18</v>
      </c>
      <c r="G283" s="137"/>
      <c r="H283" s="12" t="s">
        <v>18</v>
      </c>
      <c r="I283" s="12" t="s">
        <v>18</v>
      </c>
      <c r="J283" s="141" t="s">
        <v>86</v>
      </c>
      <c r="K283" s="137"/>
      <c r="L283" s="13" t="s">
        <v>18</v>
      </c>
      <c r="M283" s="14" t="s">
        <v>22</v>
      </c>
      <c r="N283" s="141" t="s">
        <v>86</v>
      </c>
      <c r="O283" s="136"/>
      <c r="P283" s="137"/>
    </row>
    <row r="284" spans="1:16" x14ac:dyDescent="0.7">
      <c r="A284" s="1" t="s">
        <v>154</v>
      </c>
      <c r="B284" s="136"/>
      <c r="C284" s="136"/>
      <c r="D284" s="136"/>
      <c r="E284" s="137"/>
      <c r="F284" s="139" t="s">
        <v>18</v>
      </c>
      <c r="G284" s="137"/>
      <c r="H284" s="15" t="s">
        <v>513</v>
      </c>
      <c r="I284" s="15" t="s">
        <v>514</v>
      </c>
      <c r="J284" s="139" t="s">
        <v>515</v>
      </c>
      <c r="K284" s="137"/>
      <c r="L284" s="5" t="s">
        <v>4</v>
      </c>
      <c r="M284" s="16" t="s">
        <v>4</v>
      </c>
      <c r="N284" s="139" t="s">
        <v>516</v>
      </c>
      <c r="O284" s="136"/>
      <c r="P284" s="137"/>
    </row>
    <row r="285" spans="1:16" x14ac:dyDescent="0.7">
      <c r="A285" s="5" t="s">
        <v>4</v>
      </c>
      <c r="B285" s="142" t="s">
        <v>159</v>
      </c>
      <c r="C285" s="136"/>
      <c r="D285" s="136"/>
      <c r="E285" s="137"/>
      <c r="F285" s="143" t="s">
        <v>4</v>
      </c>
      <c r="G285" s="137"/>
      <c r="H285" s="4" t="s">
        <v>4</v>
      </c>
      <c r="I285" s="4" t="s">
        <v>4</v>
      </c>
      <c r="J285" s="143" t="s">
        <v>4</v>
      </c>
      <c r="K285" s="137"/>
      <c r="L285" s="5" t="s">
        <v>4</v>
      </c>
      <c r="M285" s="6" t="s">
        <v>4</v>
      </c>
      <c r="N285" s="143" t="s">
        <v>4</v>
      </c>
      <c r="O285" s="136"/>
      <c r="P285" s="137"/>
    </row>
    <row r="286" spans="1:16" x14ac:dyDescent="0.7">
      <c r="A286" s="10" t="s">
        <v>4</v>
      </c>
      <c r="B286" s="11" t="s">
        <v>4</v>
      </c>
      <c r="C286" s="140" t="s">
        <v>517</v>
      </c>
      <c r="D286" s="136"/>
      <c r="E286" s="137"/>
      <c r="F286" s="141" t="s">
        <v>18</v>
      </c>
      <c r="G286" s="137"/>
      <c r="H286" s="12" t="s">
        <v>18</v>
      </c>
      <c r="I286" s="12" t="s">
        <v>18</v>
      </c>
      <c r="J286" s="141" t="s">
        <v>167</v>
      </c>
      <c r="K286" s="137"/>
      <c r="L286" s="13" t="s">
        <v>18</v>
      </c>
      <c r="M286" s="14" t="s">
        <v>22</v>
      </c>
      <c r="N286" s="141" t="s">
        <v>167</v>
      </c>
      <c r="O286" s="136"/>
      <c r="P286" s="137"/>
    </row>
    <row r="287" spans="1:16" x14ac:dyDescent="0.7">
      <c r="A287" s="1" t="s">
        <v>181</v>
      </c>
      <c r="B287" s="136"/>
      <c r="C287" s="136"/>
      <c r="D287" s="136"/>
      <c r="E287" s="137"/>
      <c r="F287" s="139" t="s">
        <v>18</v>
      </c>
      <c r="G287" s="137"/>
      <c r="H287" s="15" t="s">
        <v>18</v>
      </c>
      <c r="I287" s="15" t="s">
        <v>18</v>
      </c>
      <c r="J287" s="139" t="s">
        <v>167</v>
      </c>
      <c r="K287" s="137"/>
      <c r="L287" s="5" t="s">
        <v>4</v>
      </c>
      <c r="M287" s="16" t="s">
        <v>4</v>
      </c>
      <c r="N287" s="139" t="s">
        <v>167</v>
      </c>
      <c r="O287" s="136"/>
      <c r="P287" s="137"/>
    </row>
    <row r="288" spans="1:16" x14ac:dyDescent="0.7">
      <c r="A288" s="1" t="s">
        <v>186</v>
      </c>
      <c r="B288" s="136"/>
      <c r="C288" s="136"/>
      <c r="D288" s="136"/>
      <c r="E288" s="137"/>
      <c r="F288" s="139" t="s">
        <v>18</v>
      </c>
      <c r="G288" s="137"/>
      <c r="H288" s="15" t="s">
        <v>513</v>
      </c>
      <c r="I288" s="15" t="s">
        <v>514</v>
      </c>
      <c r="J288" s="139" t="s">
        <v>518</v>
      </c>
      <c r="K288" s="137"/>
      <c r="L288" s="5" t="s">
        <v>4</v>
      </c>
      <c r="M288" s="16" t="s">
        <v>4</v>
      </c>
      <c r="N288" s="139" t="s">
        <v>519</v>
      </c>
      <c r="O288" s="136"/>
      <c r="P288" s="137"/>
    </row>
    <row r="289" spans="1:16" x14ac:dyDescent="0.7">
      <c r="A289" s="5" t="s">
        <v>4</v>
      </c>
      <c r="B289" s="142" t="s">
        <v>225</v>
      </c>
      <c r="C289" s="136"/>
      <c r="D289" s="136"/>
      <c r="E289" s="137"/>
      <c r="F289" s="143" t="s">
        <v>4</v>
      </c>
      <c r="G289" s="137"/>
      <c r="H289" s="4" t="s">
        <v>4</v>
      </c>
      <c r="I289" s="4" t="s">
        <v>4</v>
      </c>
      <c r="J289" s="143" t="s">
        <v>4</v>
      </c>
      <c r="K289" s="137"/>
      <c r="L289" s="5" t="s">
        <v>4</v>
      </c>
      <c r="M289" s="6" t="s">
        <v>4</v>
      </c>
      <c r="N289" s="143" t="s">
        <v>4</v>
      </c>
      <c r="O289" s="136"/>
      <c r="P289" s="137"/>
    </row>
    <row r="290" spans="1:16" x14ac:dyDescent="0.7">
      <c r="A290" s="5" t="s">
        <v>4</v>
      </c>
      <c r="B290" s="142" t="s">
        <v>226</v>
      </c>
      <c r="C290" s="136"/>
      <c r="D290" s="136"/>
      <c r="E290" s="137"/>
      <c r="F290" s="143" t="s">
        <v>4</v>
      </c>
      <c r="G290" s="137"/>
      <c r="H290" s="4" t="s">
        <v>4</v>
      </c>
      <c r="I290" s="4" t="s">
        <v>4</v>
      </c>
      <c r="J290" s="143" t="s">
        <v>4</v>
      </c>
      <c r="K290" s="137"/>
      <c r="L290" s="5" t="s">
        <v>4</v>
      </c>
      <c r="M290" s="6" t="s">
        <v>4</v>
      </c>
      <c r="N290" s="143" t="s">
        <v>4</v>
      </c>
      <c r="O290" s="136"/>
      <c r="P290" s="137"/>
    </row>
    <row r="291" spans="1:16" ht="49.2" x14ac:dyDescent="0.7">
      <c r="A291" s="10" t="s">
        <v>4</v>
      </c>
      <c r="B291" s="11" t="s">
        <v>4</v>
      </c>
      <c r="C291" s="140" t="s">
        <v>520</v>
      </c>
      <c r="D291" s="136"/>
      <c r="E291" s="137"/>
      <c r="F291" s="141" t="s">
        <v>18</v>
      </c>
      <c r="G291" s="137"/>
      <c r="H291" s="12" t="s">
        <v>521</v>
      </c>
      <c r="I291" s="12" t="s">
        <v>18</v>
      </c>
      <c r="J291" s="141" t="s">
        <v>522</v>
      </c>
      <c r="K291" s="137"/>
      <c r="L291" s="13" t="s">
        <v>112</v>
      </c>
      <c r="M291" s="14" t="s">
        <v>22</v>
      </c>
      <c r="N291" s="141" t="s">
        <v>18</v>
      </c>
      <c r="O291" s="136"/>
      <c r="P291" s="137"/>
    </row>
    <row r="292" spans="1:16" x14ac:dyDescent="0.7">
      <c r="A292" s="10" t="s">
        <v>4</v>
      </c>
      <c r="B292" s="11" t="s">
        <v>4</v>
      </c>
      <c r="C292" s="11" t="s">
        <v>4</v>
      </c>
      <c r="D292" s="140" t="s">
        <v>523</v>
      </c>
      <c r="E292" s="137"/>
      <c r="F292" s="141" t="s">
        <v>18</v>
      </c>
      <c r="G292" s="137"/>
      <c r="H292" s="12" t="s">
        <v>18</v>
      </c>
      <c r="I292" s="12" t="s">
        <v>18</v>
      </c>
      <c r="J292" s="141" t="s">
        <v>18</v>
      </c>
      <c r="K292" s="137"/>
      <c r="L292" s="13" t="s">
        <v>113</v>
      </c>
      <c r="M292" s="14" t="s">
        <v>22</v>
      </c>
      <c r="N292" s="141" t="s">
        <v>522</v>
      </c>
      <c r="O292" s="136"/>
      <c r="P292" s="137"/>
    </row>
    <row r="293" spans="1:16" x14ac:dyDescent="0.7">
      <c r="A293" s="1" t="s">
        <v>229</v>
      </c>
      <c r="B293" s="136"/>
      <c r="C293" s="136"/>
      <c r="D293" s="136"/>
      <c r="E293" s="137"/>
      <c r="F293" s="139" t="s">
        <v>18</v>
      </c>
      <c r="G293" s="137"/>
      <c r="H293" s="15" t="s">
        <v>521</v>
      </c>
      <c r="I293" s="15" t="s">
        <v>18</v>
      </c>
      <c r="J293" s="139" t="s">
        <v>522</v>
      </c>
      <c r="K293" s="137"/>
      <c r="L293" s="5" t="s">
        <v>4</v>
      </c>
      <c r="M293" s="16" t="s">
        <v>4</v>
      </c>
      <c r="N293" s="139" t="s">
        <v>522</v>
      </c>
      <c r="O293" s="136"/>
      <c r="P293" s="137"/>
    </row>
    <row r="294" spans="1:16" x14ac:dyDescent="0.7">
      <c r="A294" s="1" t="s">
        <v>230</v>
      </c>
      <c r="B294" s="136"/>
      <c r="C294" s="136"/>
      <c r="D294" s="136"/>
      <c r="E294" s="137"/>
      <c r="F294" s="139" t="s">
        <v>18</v>
      </c>
      <c r="G294" s="137"/>
      <c r="H294" s="15" t="s">
        <v>521</v>
      </c>
      <c r="I294" s="15" t="s">
        <v>18</v>
      </c>
      <c r="J294" s="139" t="s">
        <v>522</v>
      </c>
      <c r="K294" s="137"/>
      <c r="L294" s="5" t="s">
        <v>4</v>
      </c>
      <c r="M294" s="16" t="s">
        <v>4</v>
      </c>
      <c r="N294" s="139" t="s">
        <v>522</v>
      </c>
      <c r="O294" s="136"/>
      <c r="P294" s="137"/>
    </row>
    <row r="295" spans="1:16" x14ac:dyDescent="0.7">
      <c r="A295" s="1" t="s">
        <v>524</v>
      </c>
      <c r="B295" s="136"/>
      <c r="C295" s="136"/>
      <c r="D295" s="136"/>
      <c r="E295" s="137"/>
      <c r="F295" s="139" t="s">
        <v>18</v>
      </c>
      <c r="G295" s="137"/>
      <c r="H295" s="15" t="s">
        <v>525</v>
      </c>
      <c r="I295" s="15" t="s">
        <v>514</v>
      </c>
      <c r="J295" s="139" t="s">
        <v>526</v>
      </c>
      <c r="K295" s="137"/>
      <c r="L295" s="5" t="s">
        <v>4</v>
      </c>
      <c r="M295" s="16" t="s">
        <v>4</v>
      </c>
      <c r="N295" s="139" t="s">
        <v>527</v>
      </c>
      <c r="O295" s="136"/>
      <c r="P295" s="137"/>
    </row>
    <row r="296" spans="1:16" x14ac:dyDescent="0.7">
      <c r="A296" s="1" t="s">
        <v>528</v>
      </c>
      <c r="B296" s="136"/>
      <c r="C296" s="136"/>
      <c r="D296" s="136"/>
      <c r="E296" s="137"/>
      <c r="F296" s="1" t="s">
        <v>18</v>
      </c>
      <c r="G296" s="137"/>
      <c r="H296" s="17" t="s">
        <v>525</v>
      </c>
      <c r="I296" s="17" t="s">
        <v>514</v>
      </c>
      <c r="J296" s="1" t="s">
        <v>526</v>
      </c>
      <c r="K296" s="137"/>
      <c r="L296" s="5" t="s">
        <v>4</v>
      </c>
      <c r="M296" s="16" t="s">
        <v>4</v>
      </c>
      <c r="N296" s="1" t="s">
        <v>527</v>
      </c>
      <c r="O296" s="136"/>
      <c r="P296" s="137"/>
    </row>
    <row r="297" spans="1:16" x14ac:dyDescent="0.7">
      <c r="A297" s="143" t="s">
        <v>529</v>
      </c>
      <c r="B297" s="136"/>
      <c r="C297" s="136"/>
      <c r="D297" s="136"/>
      <c r="E297" s="137"/>
      <c r="F297" s="143" t="s">
        <v>4</v>
      </c>
      <c r="G297" s="137"/>
      <c r="H297" s="4" t="s">
        <v>4</v>
      </c>
      <c r="I297" s="4" t="s">
        <v>4</v>
      </c>
      <c r="J297" s="143" t="s">
        <v>4</v>
      </c>
      <c r="K297" s="137"/>
      <c r="L297" s="5" t="s">
        <v>4</v>
      </c>
      <c r="M297" s="6" t="s">
        <v>4</v>
      </c>
      <c r="N297" s="143" t="s">
        <v>4</v>
      </c>
      <c r="O297" s="136"/>
      <c r="P297" s="137"/>
    </row>
    <row r="298" spans="1:16" x14ac:dyDescent="0.7">
      <c r="A298" s="144" t="s">
        <v>530</v>
      </c>
      <c r="B298" s="145"/>
      <c r="C298" s="145"/>
      <c r="D298" s="145"/>
      <c r="E298" s="146"/>
      <c r="F298" s="144" t="s">
        <v>4</v>
      </c>
      <c r="G298" s="146"/>
      <c r="H298" s="7" t="s">
        <v>4</v>
      </c>
      <c r="I298" s="7" t="s">
        <v>4</v>
      </c>
      <c r="J298" s="144" t="s">
        <v>4</v>
      </c>
      <c r="K298" s="146"/>
      <c r="L298" s="8" t="s">
        <v>4</v>
      </c>
      <c r="M298" s="9" t="s">
        <v>4</v>
      </c>
      <c r="N298" s="143" t="s">
        <v>4</v>
      </c>
      <c r="O298" s="136"/>
      <c r="P298" s="137"/>
    </row>
    <row r="299" spans="1:16" x14ac:dyDescent="0.7">
      <c r="A299" s="5" t="s">
        <v>4</v>
      </c>
      <c r="B299" s="142" t="s">
        <v>15</v>
      </c>
      <c r="C299" s="136"/>
      <c r="D299" s="136"/>
      <c r="E299" s="137"/>
      <c r="F299" s="143" t="s">
        <v>4</v>
      </c>
      <c r="G299" s="137"/>
      <c r="H299" s="4" t="s">
        <v>4</v>
      </c>
      <c r="I299" s="4" t="s">
        <v>4</v>
      </c>
      <c r="J299" s="143" t="s">
        <v>4</v>
      </c>
      <c r="K299" s="137"/>
      <c r="L299" s="5" t="s">
        <v>4</v>
      </c>
      <c r="M299" s="6" t="s">
        <v>4</v>
      </c>
      <c r="N299" s="143" t="s">
        <v>4</v>
      </c>
      <c r="O299" s="136"/>
      <c r="P299" s="137"/>
    </row>
    <row r="300" spans="1:16" x14ac:dyDescent="0.7">
      <c r="A300" s="5" t="s">
        <v>4</v>
      </c>
      <c r="B300" s="142" t="s">
        <v>44</v>
      </c>
      <c r="C300" s="136"/>
      <c r="D300" s="136"/>
      <c r="E300" s="137"/>
      <c r="F300" s="143" t="s">
        <v>4</v>
      </c>
      <c r="G300" s="137"/>
      <c r="H300" s="4" t="s">
        <v>4</v>
      </c>
      <c r="I300" s="4" t="s">
        <v>4</v>
      </c>
      <c r="J300" s="143" t="s">
        <v>4</v>
      </c>
      <c r="K300" s="137"/>
      <c r="L300" s="5" t="s">
        <v>4</v>
      </c>
      <c r="M300" s="6" t="s">
        <v>4</v>
      </c>
      <c r="N300" s="143" t="s">
        <v>4</v>
      </c>
      <c r="O300" s="136"/>
      <c r="P300" s="137"/>
    </row>
    <row r="301" spans="1:16" x14ac:dyDescent="0.7">
      <c r="A301" s="10" t="s">
        <v>4</v>
      </c>
      <c r="B301" s="11" t="s">
        <v>4</v>
      </c>
      <c r="C301" s="140" t="s">
        <v>45</v>
      </c>
      <c r="D301" s="136"/>
      <c r="E301" s="137"/>
      <c r="F301" s="141" t="s">
        <v>18</v>
      </c>
      <c r="G301" s="137"/>
      <c r="H301" s="12" t="s">
        <v>531</v>
      </c>
      <c r="I301" s="12" t="s">
        <v>532</v>
      </c>
      <c r="J301" s="141" t="s">
        <v>533</v>
      </c>
      <c r="K301" s="137"/>
      <c r="L301" s="13" t="s">
        <v>534</v>
      </c>
      <c r="M301" s="14" t="s">
        <v>22</v>
      </c>
      <c r="N301" s="141" t="s">
        <v>142</v>
      </c>
      <c r="O301" s="136"/>
      <c r="P301" s="137"/>
    </row>
    <row r="302" spans="1:16" x14ac:dyDescent="0.7">
      <c r="A302" s="10" t="s">
        <v>4</v>
      </c>
      <c r="B302" s="11" t="s">
        <v>4</v>
      </c>
      <c r="C302" s="140" t="s">
        <v>51</v>
      </c>
      <c r="D302" s="136"/>
      <c r="E302" s="137"/>
      <c r="F302" s="141" t="s">
        <v>18</v>
      </c>
      <c r="G302" s="137"/>
      <c r="H302" s="12" t="s">
        <v>364</v>
      </c>
      <c r="I302" s="12" t="s">
        <v>242</v>
      </c>
      <c r="J302" s="141" t="s">
        <v>243</v>
      </c>
      <c r="K302" s="137"/>
      <c r="L302" s="13" t="s">
        <v>18</v>
      </c>
      <c r="M302" s="14" t="s">
        <v>22</v>
      </c>
      <c r="N302" s="141" t="s">
        <v>243</v>
      </c>
      <c r="O302" s="136"/>
      <c r="P302" s="137"/>
    </row>
    <row r="303" spans="1:16" x14ac:dyDescent="0.7">
      <c r="A303" s="10" t="s">
        <v>4</v>
      </c>
      <c r="B303" s="11" t="s">
        <v>4</v>
      </c>
      <c r="C303" s="140" t="s">
        <v>55</v>
      </c>
      <c r="D303" s="136"/>
      <c r="E303" s="137"/>
      <c r="F303" s="141" t="s">
        <v>18</v>
      </c>
      <c r="G303" s="137"/>
      <c r="H303" s="12" t="s">
        <v>535</v>
      </c>
      <c r="I303" s="12" t="s">
        <v>536</v>
      </c>
      <c r="J303" s="141" t="s">
        <v>537</v>
      </c>
      <c r="K303" s="137"/>
      <c r="L303" s="13" t="s">
        <v>538</v>
      </c>
      <c r="M303" s="14" t="s">
        <v>22</v>
      </c>
      <c r="N303" s="141" t="s">
        <v>539</v>
      </c>
      <c r="O303" s="136"/>
      <c r="P303" s="137"/>
    </row>
    <row r="304" spans="1:16" x14ac:dyDescent="0.7">
      <c r="A304" s="10" t="s">
        <v>4</v>
      </c>
      <c r="B304" s="11" t="s">
        <v>4</v>
      </c>
      <c r="C304" s="140" t="s">
        <v>61</v>
      </c>
      <c r="D304" s="136"/>
      <c r="E304" s="137"/>
      <c r="F304" s="141" t="s">
        <v>18</v>
      </c>
      <c r="G304" s="137"/>
      <c r="H304" s="12" t="s">
        <v>86</v>
      </c>
      <c r="I304" s="12" t="s">
        <v>540</v>
      </c>
      <c r="J304" s="141" t="s">
        <v>370</v>
      </c>
      <c r="K304" s="137"/>
      <c r="L304" s="13" t="s">
        <v>18</v>
      </c>
      <c r="M304" s="14" t="s">
        <v>22</v>
      </c>
      <c r="N304" s="141" t="s">
        <v>370</v>
      </c>
      <c r="O304" s="136"/>
      <c r="P304" s="137"/>
    </row>
    <row r="305" spans="1:16" x14ac:dyDescent="0.7">
      <c r="A305" s="1" t="s">
        <v>71</v>
      </c>
      <c r="B305" s="136"/>
      <c r="C305" s="136"/>
      <c r="D305" s="136"/>
      <c r="E305" s="137"/>
      <c r="F305" s="139" t="s">
        <v>18</v>
      </c>
      <c r="G305" s="137"/>
      <c r="H305" s="15" t="s">
        <v>541</v>
      </c>
      <c r="I305" s="15" t="s">
        <v>542</v>
      </c>
      <c r="J305" s="139" t="s">
        <v>543</v>
      </c>
      <c r="K305" s="137"/>
      <c r="L305" s="5" t="s">
        <v>4</v>
      </c>
      <c r="M305" s="16" t="s">
        <v>4</v>
      </c>
      <c r="N305" s="139" t="s">
        <v>544</v>
      </c>
      <c r="O305" s="136"/>
      <c r="P305" s="137"/>
    </row>
    <row r="306" spans="1:16" x14ac:dyDescent="0.7">
      <c r="A306" s="1" t="s">
        <v>76</v>
      </c>
      <c r="B306" s="136"/>
      <c r="C306" s="136"/>
      <c r="D306" s="136"/>
      <c r="E306" s="137"/>
      <c r="F306" s="139" t="s">
        <v>18</v>
      </c>
      <c r="G306" s="137"/>
      <c r="H306" s="15" t="s">
        <v>541</v>
      </c>
      <c r="I306" s="15" t="s">
        <v>542</v>
      </c>
      <c r="J306" s="139" t="s">
        <v>543</v>
      </c>
      <c r="K306" s="137"/>
      <c r="L306" s="5" t="s">
        <v>4</v>
      </c>
      <c r="M306" s="16" t="s">
        <v>4</v>
      </c>
      <c r="N306" s="139" t="s">
        <v>544</v>
      </c>
      <c r="O306" s="136"/>
      <c r="P306" s="137"/>
    </row>
    <row r="307" spans="1:16" x14ac:dyDescent="0.7">
      <c r="A307" s="5" t="s">
        <v>4</v>
      </c>
      <c r="B307" s="142" t="s">
        <v>81</v>
      </c>
      <c r="C307" s="136"/>
      <c r="D307" s="136"/>
      <c r="E307" s="137"/>
      <c r="F307" s="143" t="s">
        <v>4</v>
      </c>
      <c r="G307" s="137"/>
      <c r="H307" s="4" t="s">
        <v>4</v>
      </c>
      <c r="I307" s="4" t="s">
        <v>4</v>
      </c>
      <c r="J307" s="143" t="s">
        <v>4</v>
      </c>
      <c r="K307" s="137"/>
      <c r="L307" s="5" t="s">
        <v>4</v>
      </c>
      <c r="M307" s="6" t="s">
        <v>4</v>
      </c>
      <c r="N307" s="143" t="s">
        <v>4</v>
      </c>
      <c r="O307" s="136"/>
      <c r="P307" s="137"/>
    </row>
    <row r="308" spans="1:16" x14ac:dyDescent="0.7">
      <c r="A308" s="5" t="s">
        <v>4</v>
      </c>
      <c r="B308" s="142" t="s">
        <v>82</v>
      </c>
      <c r="C308" s="136"/>
      <c r="D308" s="136"/>
      <c r="E308" s="137"/>
      <c r="F308" s="143" t="s">
        <v>4</v>
      </c>
      <c r="G308" s="137"/>
      <c r="H308" s="4" t="s">
        <v>4</v>
      </c>
      <c r="I308" s="4" t="s">
        <v>4</v>
      </c>
      <c r="J308" s="143" t="s">
        <v>4</v>
      </c>
      <c r="K308" s="137"/>
      <c r="L308" s="5" t="s">
        <v>4</v>
      </c>
      <c r="M308" s="6" t="s">
        <v>4</v>
      </c>
      <c r="N308" s="143" t="s">
        <v>4</v>
      </c>
      <c r="O308" s="136"/>
      <c r="P308" s="137"/>
    </row>
    <row r="309" spans="1:16" x14ac:dyDescent="0.7">
      <c r="A309" s="10" t="s">
        <v>4</v>
      </c>
      <c r="B309" s="11" t="s">
        <v>4</v>
      </c>
      <c r="C309" s="140" t="s">
        <v>90</v>
      </c>
      <c r="D309" s="136"/>
      <c r="E309" s="137"/>
      <c r="F309" s="141" t="s">
        <v>18</v>
      </c>
      <c r="G309" s="137"/>
      <c r="H309" s="12" t="s">
        <v>205</v>
      </c>
      <c r="I309" s="12" t="s">
        <v>262</v>
      </c>
      <c r="J309" s="141" t="s">
        <v>545</v>
      </c>
      <c r="K309" s="137"/>
      <c r="L309" s="13" t="s">
        <v>546</v>
      </c>
      <c r="M309" s="14" t="s">
        <v>22</v>
      </c>
      <c r="N309" s="141" t="s">
        <v>243</v>
      </c>
      <c r="O309" s="136"/>
      <c r="P309" s="137"/>
    </row>
    <row r="310" spans="1:16" x14ac:dyDescent="0.7">
      <c r="A310" s="1" t="s">
        <v>102</v>
      </c>
      <c r="B310" s="136"/>
      <c r="C310" s="136"/>
      <c r="D310" s="136"/>
      <c r="E310" s="137"/>
      <c r="F310" s="139" t="s">
        <v>18</v>
      </c>
      <c r="G310" s="137"/>
      <c r="H310" s="15" t="s">
        <v>205</v>
      </c>
      <c r="I310" s="15" t="s">
        <v>262</v>
      </c>
      <c r="J310" s="139" t="s">
        <v>545</v>
      </c>
      <c r="K310" s="137"/>
      <c r="L310" s="5" t="s">
        <v>4</v>
      </c>
      <c r="M310" s="16" t="s">
        <v>4</v>
      </c>
      <c r="N310" s="139" t="s">
        <v>243</v>
      </c>
      <c r="O310" s="136"/>
      <c r="P310" s="137"/>
    </row>
    <row r="311" spans="1:16" x14ac:dyDescent="0.7">
      <c r="A311" s="5" t="s">
        <v>4</v>
      </c>
      <c r="B311" s="142" t="s">
        <v>107</v>
      </c>
      <c r="C311" s="136"/>
      <c r="D311" s="136"/>
      <c r="E311" s="137"/>
      <c r="F311" s="143" t="s">
        <v>4</v>
      </c>
      <c r="G311" s="137"/>
      <c r="H311" s="4" t="s">
        <v>4</v>
      </c>
      <c r="I311" s="4" t="s">
        <v>4</v>
      </c>
      <c r="J311" s="143" t="s">
        <v>4</v>
      </c>
      <c r="K311" s="137"/>
      <c r="L311" s="5" t="s">
        <v>4</v>
      </c>
      <c r="M311" s="6" t="s">
        <v>4</v>
      </c>
      <c r="N311" s="143" t="s">
        <v>4</v>
      </c>
      <c r="O311" s="136"/>
      <c r="P311" s="137"/>
    </row>
    <row r="312" spans="1:16" ht="49.2" x14ac:dyDescent="0.7">
      <c r="A312" s="10" t="s">
        <v>4</v>
      </c>
      <c r="B312" s="11" t="s">
        <v>4</v>
      </c>
      <c r="C312" s="140" t="s">
        <v>108</v>
      </c>
      <c r="D312" s="136"/>
      <c r="E312" s="137"/>
      <c r="F312" s="141" t="s">
        <v>18</v>
      </c>
      <c r="G312" s="137"/>
      <c r="H312" s="12" t="s">
        <v>547</v>
      </c>
      <c r="I312" s="12" t="s">
        <v>548</v>
      </c>
      <c r="J312" s="141" t="s">
        <v>120</v>
      </c>
      <c r="K312" s="137"/>
      <c r="L312" s="13" t="s">
        <v>112</v>
      </c>
      <c r="M312" s="14" t="s">
        <v>22</v>
      </c>
      <c r="N312" s="141" t="s">
        <v>18</v>
      </c>
      <c r="O312" s="136"/>
      <c r="P312" s="137"/>
    </row>
    <row r="313" spans="1:16" x14ac:dyDescent="0.7">
      <c r="A313" s="10" t="s">
        <v>4</v>
      </c>
      <c r="B313" s="11" t="s">
        <v>4</v>
      </c>
      <c r="C313" s="11" t="s">
        <v>4</v>
      </c>
      <c r="D313" s="140" t="s">
        <v>108</v>
      </c>
      <c r="E313" s="137"/>
      <c r="F313" s="141" t="s">
        <v>18</v>
      </c>
      <c r="G313" s="137"/>
      <c r="H313" s="12" t="s">
        <v>18</v>
      </c>
      <c r="I313" s="12" t="s">
        <v>18</v>
      </c>
      <c r="J313" s="141" t="s">
        <v>18</v>
      </c>
      <c r="K313" s="137"/>
      <c r="L313" s="13" t="s">
        <v>113</v>
      </c>
      <c r="M313" s="14" t="s">
        <v>22</v>
      </c>
      <c r="N313" s="141" t="s">
        <v>137</v>
      </c>
      <c r="O313" s="136"/>
      <c r="P313" s="137"/>
    </row>
    <row r="314" spans="1:16" x14ac:dyDescent="0.7">
      <c r="A314" s="10" t="s">
        <v>4</v>
      </c>
      <c r="B314" s="11" t="s">
        <v>4</v>
      </c>
      <c r="C314" s="140" t="s">
        <v>121</v>
      </c>
      <c r="D314" s="136"/>
      <c r="E314" s="137"/>
      <c r="F314" s="141" t="s">
        <v>4</v>
      </c>
      <c r="G314" s="137"/>
      <c r="H314" s="12" t="s">
        <v>4</v>
      </c>
      <c r="I314" s="12" t="s">
        <v>4</v>
      </c>
      <c r="J314" s="141" t="s">
        <v>4</v>
      </c>
      <c r="K314" s="137"/>
      <c r="L314" s="13" t="s">
        <v>4</v>
      </c>
      <c r="M314" s="14" t="s">
        <v>4</v>
      </c>
      <c r="N314" s="141" t="s">
        <v>4</v>
      </c>
      <c r="O314" s="136"/>
      <c r="P314" s="137"/>
    </row>
    <row r="315" spans="1:16" x14ac:dyDescent="0.7">
      <c r="A315" s="10" t="s">
        <v>4</v>
      </c>
      <c r="B315" s="11" t="s">
        <v>4</v>
      </c>
      <c r="C315" s="11" t="s">
        <v>4</v>
      </c>
      <c r="D315" s="140" t="s">
        <v>133</v>
      </c>
      <c r="E315" s="137"/>
      <c r="F315" s="141" t="s">
        <v>18</v>
      </c>
      <c r="G315" s="137"/>
      <c r="H315" s="12" t="s">
        <v>18</v>
      </c>
      <c r="I315" s="12" t="s">
        <v>549</v>
      </c>
      <c r="J315" s="141" t="s">
        <v>550</v>
      </c>
      <c r="K315" s="137"/>
      <c r="L315" s="13" t="s">
        <v>18</v>
      </c>
      <c r="M315" s="14" t="s">
        <v>22</v>
      </c>
      <c r="N315" s="141" t="s">
        <v>550</v>
      </c>
      <c r="O315" s="136"/>
      <c r="P315" s="137"/>
    </row>
    <row r="316" spans="1:16" x14ac:dyDescent="0.7">
      <c r="A316" s="10" t="s">
        <v>4</v>
      </c>
      <c r="B316" s="11" t="s">
        <v>4</v>
      </c>
      <c r="C316" s="11" t="s">
        <v>4</v>
      </c>
      <c r="D316" s="140" t="s">
        <v>147</v>
      </c>
      <c r="E316" s="137"/>
      <c r="F316" s="141" t="s">
        <v>18</v>
      </c>
      <c r="G316" s="137"/>
      <c r="H316" s="12" t="s">
        <v>551</v>
      </c>
      <c r="I316" s="12" t="s">
        <v>552</v>
      </c>
      <c r="J316" s="141" t="s">
        <v>86</v>
      </c>
      <c r="K316" s="137"/>
      <c r="L316" s="13" t="s">
        <v>293</v>
      </c>
      <c r="M316" s="14" t="s">
        <v>22</v>
      </c>
      <c r="N316" s="141" t="s">
        <v>137</v>
      </c>
      <c r="O316" s="136"/>
      <c r="P316" s="137"/>
    </row>
    <row r="317" spans="1:16" x14ac:dyDescent="0.7">
      <c r="A317" s="1" t="s">
        <v>154</v>
      </c>
      <c r="B317" s="136"/>
      <c r="C317" s="136"/>
      <c r="D317" s="136"/>
      <c r="E317" s="137"/>
      <c r="F317" s="139" t="s">
        <v>18</v>
      </c>
      <c r="G317" s="137"/>
      <c r="H317" s="15" t="s">
        <v>553</v>
      </c>
      <c r="I317" s="15" t="s">
        <v>554</v>
      </c>
      <c r="J317" s="139" t="s">
        <v>371</v>
      </c>
      <c r="K317" s="137"/>
      <c r="L317" s="5" t="s">
        <v>4</v>
      </c>
      <c r="M317" s="16" t="s">
        <v>4</v>
      </c>
      <c r="N317" s="139" t="s">
        <v>214</v>
      </c>
      <c r="O317" s="136"/>
      <c r="P317" s="137"/>
    </row>
    <row r="318" spans="1:16" x14ac:dyDescent="0.7">
      <c r="A318" s="5" t="s">
        <v>4</v>
      </c>
      <c r="B318" s="142" t="s">
        <v>159</v>
      </c>
      <c r="C318" s="136"/>
      <c r="D318" s="136"/>
      <c r="E318" s="137"/>
      <c r="F318" s="143" t="s">
        <v>4</v>
      </c>
      <c r="G318" s="137"/>
      <c r="H318" s="4" t="s">
        <v>4</v>
      </c>
      <c r="I318" s="4" t="s">
        <v>4</v>
      </c>
      <c r="J318" s="143" t="s">
        <v>4</v>
      </c>
      <c r="K318" s="137"/>
      <c r="L318" s="5" t="s">
        <v>4</v>
      </c>
      <c r="M318" s="6" t="s">
        <v>4</v>
      </c>
      <c r="N318" s="143" t="s">
        <v>4</v>
      </c>
      <c r="O318" s="136"/>
      <c r="P318" s="137"/>
    </row>
    <row r="319" spans="1:16" ht="49.2" x14ac:dyDescent="0.7">
      <c r="A319" s="10" t="s">
        <v>4</v>
      </c>
      <c r="B319" s="11" t="s">
        <v>4</v>
      </c>
      <c r="C319" s="140" t="s">
        <v>160</v>
      </c>
      <c r="D319" s="136"/>
      <c r="E319" s="137"/>
      <c r="F319" s="141" t="s">
        <v>18</v>
      </c>
      <c r="G319" s="137"/>
      <c r="H319" s="12" t="s">
        <v>555</v>
      </c>
      <c r="I319" s="12" t="s">
        <v>556</v>
      </c>
      <c r="J319" s="141" t="s">
        <v>266</v>
      </c>
      <c r="K319" s="137"/>
      <c r="L319" s="13" t="s">
        <v>557</v>
      </c>
      <c r="M319" s="14" t="s">
        <v>22</v>
      </c>
      <c r="N319" s="141" t="s">
        <v>86</v>
      </c>
      <c r="O319" s="136"/>
      <c r="P319" s="137"/>
    </row>
    <row r="320" spans="1:16" x14ac:dyDescent="0.7">
      <c r="A320" s="10" t="s">
        <v>4</v>
      </c>
      <c r="B320" s="11" t="s">
        <v>4</v>
      </c>
      <c r="C320" s="140" t="s">
        <v>178</v>
      </c>
      <c r="D320" s="136"/>
      <c r="E320" s="137"/>
      <c r="F320" s="141" t="s">
        <v>18</v>
      </c>
      <c r="G320" s="137"/>
      <c r="H320" s="12" t="s">
        <v>558</v>
      </c>
      <c r="I320" s="12" t="s">
        <v>18</v>
      </c>
      <c r="J320" s="141" t="s">
        <v>86</v>
      </c>
      <c r="K320" s="137"/>
      <c r="L320" s="13" t="s">
        <v>559</v>
      </c>
      <c r="M320" s="14" t="s">
        <v>22</v>
      </c>
      <c r="N320" s="141" t="s">
        <v>212</v>
      </c>
      <c r="O320" s="136"/>
      <c r="P320" s="137"/>
    </row>
    <row r="321" spans="1:16" x14ac:dyDescent="0.7">
      <c r="A321" s="1" t="s">
        <v>181</v>
      </c>
      <c r="B321" s="136"/>
      <c r="C321" s="136"/>
      <c r="D321" s="136"/>
      <c r="E321" s="137"/>
      <c r="F321" s="139" t="s">
        <v>18</v>
      </c>
      <c r="G321" s="137"/>
      <c r="H321" s="15" t="s">
        <v>560</v>
      </c>
      <c r="I321" s="15" t="s">
        <v>556</v>
      </c>
      <c r="J321" s="139" t="s">
        <v>561</v>
      </c>
      <c r="K321" s="137"/>
      <c r="L321" s="5" t="s">
        <v>4</v>
      </c>
      <c r="M321" s="16" t="s">
        <v>4</v>
      </c>
      <c r="N321" s="139" t="s">
        <v>562</v>
      </c>
      <c r="O321" s="136"/>
      <c r="P321" s="137"/>
    </row>
    <row r="322" spans="1:16" x14ac:dyDescent="0.7">
      <c r="A322" s="1" t="s">
        <v>186</v>
      </c>
      <c r="B322" s="136"/>
      <c r="C322" s="136"/>
      <c r="D322" s="136"/>
      <c r="E322" s="137"/>
      <c r="F322" s="139" t="s">
        <v>18</v>
      </c>
      <c r="G322" s="137"/>
      <c r="H322" s="15" t="s">
        <v>563</v>
      </c>
      <c r="I322" s="15" t="s">
        <v>564</v>
      </c>
      <c r="J322" s="139" t="s">
        <v>565</v>
      </c>
      <c r="K322" s="137"/>
      <c r="L322" s="5" t="s">
        <v>4</v>
      </c>
      <c r="M322" s="16" t="s">
        <v>4</v>
      </c>
      <c r="N322" s="139" t="s">
        <v>566</v>
      </c>
      <c r="O322" s="136"/>
      <c r="P322" s="137"/>
    </row>
    <row r="323" spans="1:16" x14ac:dyDescent="0.7">
      <c r="A323" s="1" t="s">
        <v>567</v>
      </c>
      <c r="B323" s="136"/>
      <c r="C323" s="136"/>
      <c r="D323" s="136"/>
      <c r="E323" s="137"/>
      <c r="F323" s="139" t="s">
        <v>18</v>
      </c>
      <c r="G323" s="137"/>
      <c r="H323" s="15" t="s">
        <v>568</v>
      </c>
      <c r="I323" s="15" t="s">
        <v>569</v>
      </c>
      <c r="J323" s="139" t="s">
        <v>570</v>
      </c>
      <c r="K323" s="137"/>
      <c r="L323" s="5" t="s">
        <v>4</v>
      </c>
      <c r="M323" s="16" t="s">
        <v>4</v>
      </c>
      <c r="N323" s="139" t="s">
        <v>571</v>
      </c>
      <c r="O323" s="136"/>
      <c r="P323" s="137"/>
    </row>
    <row r="324" spans="1:16" x14ac:dyDescent="0.7">
      <c r="A324" s="1" t="s">
        <v>572</v>
      </c>
      <c r="B324" s="136"/>
      <c r="C324" s="136"/>
      <c r="D324" s="136"/>
      <c r="E324" s="137"/>
      <c r="F324" s="1" t="s">
        <v>18</v>
      </c>
      <c r="G324" s="137"/>
      <c r="H324" s="17" t="s">
        <v>568</v>
      </c>
      <c r="I324" s="17" t="s">
        <v>569</v>
      </c>
      <c r="J324" s="1" t="s">
        <v>570</v>
      </c>
      <c r="K324" s="137"/>
      <c r="L324" s="5" t="s">
        <v>4</v>
      </c>
      <c r="M324" s="16" t="s">
        <v>4</v>
      </c>
      <c r="N324" s="1" t="s">
        <v>571</v>
      </c>
      <c r="O324" s="136"/>
      <c r="P324" s="137"/>
    </row>
    <row r="325" spans="1:16" x14ac:dyDescent="0.7">
      <c r="A325" s="143" t="s">
        <v>573</v>
      </c>
      <c r="B325" s="136"/>
      <c r="C325" s="136"/>
      <c r="D325" s="136"/>
      <c r="E325" s="137"/>
      <c r="F325" s="143" t="s">
        <v>4</v>
      </c>
      <c r="G325" s="137"/>
      <c r="H325" s="4" t="s">
        <v>4</v>
      </c>
      <c r="I325" s="4" t="s">
        <v>4</v>
      </c>
      <c r="J325" s="143" t="s">
        <v>4</v>
      </c>
      <c r="K325" s="137"/>
      <c r="L325" s="5" t="s">
        <v>4</v>
      </c>
      <c r="M325" s="6" t="s">
        <v>4</v>
      </c>
      <c r="N325" s="143" t="s">
        <v>4</v>
      </c>
      <c r="O325" s="136"/>
      <c r="P325" s="137"/>
    </row>
    <row r="326" spans="1:16" x14ac:dyDescent="0.7">
      <c r="A326" s="144" t="s">
        <v>574</v>
      </c>
      <c r="B326" s="145"/>
      <c r="C326" s="145"/>
      <c r="D326" s="145"/>
      <c r="E326" s="146"/>
      <c r="F326" s="144" t="s">
        <v>4</v>
      </c>
      <c r="G326" s="146"/>
      <c r="H326" s="7" t="s">
        <v>4</v>
      </c>
      <c r="I326" s="7" t="s">
        <v>4</v>
      </c>
      <c r="J326" s="144" t="s">
        <v>4</v>
      </c>
      <c r="K326" s="146"/>
      <c r="L326" s="8" t="s">
        <v>4</v>
      </c>
      <c r="M326" s="9" t="s">
        <v>4</v>
      </c>
      <c r="N326" s="143" t="s">
        <v>4</v>
      </c>
      <c r="O326" s="136"/>
      <c r="P326" s="137"/>
    </row>
    <row r="327" spans="1:16" x14ac:dyDescent="0.7">
      <c r="A327" s="5" t="s">
        <v>4</v>
      </c>
      <c r="B327" s="142" t="s">
        <v>15</v>
      </c>
      <c r="C327" s="136"/>
      <c r="D327" s="136"/>
      <c r="E327" s="137"/>
      <c r="F327" s="143" t="s">
        <v>4</v>
      </c>
      <c r="G327" s="137"/>
      <c r="H327" s="4" t="s">
        <v>4</v>
      </c>
      <c r="I327" s="4" t="s">
        <v>4</v>
      </c>
      <c r="J327" s="143" t="s">
        <v>4</v>
      </c>
      <c r="K327" s="137"/>
      <c r="L327" s="5" t="s">
        <v>4</v>
      </c>
      <c r="M327" s="6" t="s">
        <v>4</v>
      </c>
      <c r="N327" s="143" t="s">
        <v>4</v>
      </c>
      <c r="O327" s="136"/>
      <c r="P327" s="137"/>
    </row>
    <row r="328" spans="1:16" x14ac:dyDescent="0.7">
      <c r="A328" s="5" t="s">
        <v>4</v>
      </c>
      <c r="B328" s="142" t="s">
        <v>44</v>
      </c>
      <c r="C328" s="136"/>
      <c r="D328" s="136"/>
      <c r="E328" s="137"/>
      <c r="F328" s="143" t="s">
        <v>4</v>
      </c>
      <c r="G328" s="137"/>
      <c r="H328" s="4" t="s">
        <v>4</v>
      </c>
      <c r="I328" s="4" t="s">
        <v>4</v>
      </c>
      <c r="J328" s="143" t="s">
        <v>4</v>
      </c>
      <c r="K328" s="137"/>
      <c r="L328" s="5" t="s">
        <v>4</v>
      </c>
      <c r="M328" s="6" t="s">
        <v>4</v>
      </c>
      <c r="N328" s="143" t="s">
        <v>4</v>
      </c>
      <c r="O328" s="136"/>
      <c r="P328" s="137"/>
    </row>
    <row r="329" spans="1:16" x14ac:dyDescent="0.7">
      <c r="A329" s="10" t="s">
        <v>4</v>
      </c>
      <c r="B329" s="11" t="s">
        <v>4</v>
      </c>
      <c r="C329" s="140" t="s">
        <v>45</v>
      </c>
      <c r="D329" s="136"/>
      <c r="E329" s="137"/>
      <c r="F329" s="141" t="s">
        <v>18</v>
      </c>
      <c r="G329" s="137"/>
      <c r="H329" s="12" t="s">
        <v>575</v>
      </c>
      <c r="I329" s="12" t="s">
        <v>576</v>
      </c>
      <c r="J329" s="141" t="s">
        <v>577</v>
      </c>
      <c r="K329" s="137"/>
      <c r="L329" s="13" t="s">
        <v>578</v>
      </c>
      <c r="M329" s="14" t="s">
        <v>22</v>
      </c>
      <c r="N329" s="141" t="s">
        <v>579</v>
      </c>
      <c r="O329" s="136"/>
      <c r="P329" s="137"/>
    </row>
    <row r="330" spans="1:16" x14ac:dyDescent="0.7">
      <c r="A330" s="10" t="s">
        <v>4</v>
      </c>
      <c r="B330" s="11" t="s">
        <v>4</v>
      </c>
      <c r="C330" s="140" t="s">
        <v>51</v>
      </c>
      <c r="D330" s="136"/>
      <c r="E330" s="137"/>
      <c r="F330" s="141" t="s">
        <v>18</v>
      </c>
      <c r="G330" s="137"/>
      <c r="H330" s="12" t="s">
        <v>364</v>
      </c>
      <c r="I330" s="12" t="s">
        <v>580</v>
      </c>
      <c r="J330" s="141" t="s">
        <v>243</v>
      </c>
      <c r="K330" s="137"/>
      <c r="L330" s="13" t="s">
        <v>18</v>
      </c>
      <c r="M330" s="14" t="s">
        <v>22</v>
      </c>
      <c r="N330" s="141" t="s">
        <v>243</v>
      </c>
      <c r="O330" s="136"/>
      <c r="P330" s="137"/>
    </row>
    <row r="331" spans="1:16" x14ac:dyDescent="0.7">
      <c r="A331" s="10" t="s">
        <v>4</v>
      </c>
      <c r="B331" s="11" t="s">
        <v>4</v>
      </c>
      <c r="C331" s="140" t="s">
        <v>55</v>
      </c>
      <c r="D331" s="136"/>
      <c r="E331" s="137"/>
      <c r="F331" s="141" t="s">
        <v>18</v>
      </c>
      <c r="G331" s="137"/>
      <c r="H331" s="12" t="s">
        <v>581</v>
      </c>
      <c r="I331" s="12" t="s">
        <v>582</v>
      </c>
      <c r="J331" s="141" t="s">
        <v>583</v>
      </c>
      <c r="K331" s="137"/>
      <c r="L331" s="13" t="s">
        <v>584</v>
      </c>
      <c r="M331" s="14" t="s">
        <v>22</v>
      </c>
      <c r="N331" s="141" t="s">
        <v>585</v>
      </c>
      <c r="O331" s="136"/>
      <c r="P331" s="137"/>
    </row>
    <row r="332" spans="1:16" x14ac:dyDescent="0.7">
      <c r="A332" s="10" t="s">
        <v>4</v>
      </c>
      <c r="B332" s="11" t="s">
        <v>4</v>
      </c>
      <c r="C332" s="140" t="s">
        <v>61</v>
      </c>
      <c r="D332" s="136"/>
      <c r="E332" s="137"/>
      <c r="F332" s="141" t="s">
        <v>18</v>
      </c>
      <c r="G332" s="137"/>
      <c r="H332" s="12" t="s">
        <v>586</v>
      </c>
      <c r="I332" s="12" t="s">
        <v>587</v>
      </c>
      <c r="J332" s="141" t="s">
        <v>347</v>
      </c>
      <c r="K332" s="137"/>
      <c r="L332" s="13" t="s">
        <v>18</v>
      </c>
      <c r="M332" s="14" t="s">
        <v>22</v>
      </c>
      <c r="N332" s="141" t="s">
        <v>347</v>
      </c>
      <c r="O332" s="136"/>
      <c r="P332" s="137"/>
    </row>
    <row r="333" spans="1:16" x14ac:dyDescent="0.7">
      <c r="A333" s="1" t="s">
        <v>71</v>
      </c>
      <c r="B333" s="136"/>
      <c r="C333" s="136"/>
      <c r="D333" s="136"/>
      <c r="E333" s="137"/>
      <c r="F333" s="139" t="s">
        <v>18</v>
      </c>
      <c r="G333" s="137"/>
      <c r="H333" s="15" t="s">
        <v>588</v>
      </c>
      <c r="I333" s="15" t="s">
        <v>589</v>
      </c>
      <c r="J333" s="139" t="s">
        <v>590</v>
      </c>
      <c r="K333" s="137"/>
      <c r="L333" s="5" t="s">
        <v>4</v>
      </c>
      <c r="M333" s="16" t="s">
        <v>4</v>
      </c>
      <c r="N333" s="139" t="s">
        <v>591</v>
      </c>
      <c r="O333" s="136"/>
      <c r="P333" s="137"/>
    </row>
    <row r="334" spans="1:16" x14ac:dyDescent="0.7">
      <c r="A334" s="1" t="s">
        <v>76</v>
      </c>
      <c r="B334" s="136"/>
      <c r="C334" s="136"/>
      <c r="D334" s="136"/>
      <c r="E334" s="137"/>
      <c r="F334" s="139" t="s">
        <v>18</v>
      </c>
      <c r="G334" s="137"/>
      <c r="H334" s="15" t="s">
        <v>588</v>
      </c>
      <c r="I334" s="15" t="s">
        <v>589</v>
      </c>
      <c r="J334" s="139" t="s">
        <v>590</v>
      </c>
      <c r="K334" s="137"/>
      <c r="L334" s="5" t="s">
        <v>4</v>
      </c>
      <c r="M334" s="16" t="s">
        <v>4</v>
      </c>
      <c r="N334" s="139" t="s">
        <v>591</v>
      </c>
      <c r="O334" s="136"/>
      <c r="P334" s="137"/>
    </row>
    <row r="335" spans="1:16" x14ac:dyDescent="0.7">
      <c r="A335" s="5" t="s">
        <v>4</v>
      </c>
      <c r="B335" s="142" t="s">
        <v>81</v>
      </c>
      <c r="C335" s="136"/>
      <c r="D335" s="136"/>
      <c r="E335" s="137"/>
      <c r="F335" s="143" t="s">
        <v>4</v>
      </c>
      <c r="G335" s="137"/>
      <c r="H335" s="4" t="s">
        <v>4</v>
      </c>
      <c r="I335" s="4" t="s">
        <v>4</v>
      </c>
      <c r="J335" s="143" t="s">
        <v>4</v>
      </c>
      <c r="K335" s="137"/>
      <c r="L335" s="5" t="s">
        <v>4</v>
      </c>
      <c r="M335" s="6" t="s">
        <v>4</v>
      </c>
      <c r="N335" s="143" t="s">
        <v>4</v>
      </c>
      <c r="O335" s="136"/>
      <c r="P335" s="137"/>
    </row>
    <row r="336" spans="1:16" x14ac:dyDescent="0.7">
      <c r="A336" s="5" t="s">
        <v>4</v>
      </c>
      <c r="B336" s="142" t="s">
        <v>82</v>
      </c>
      <c r="C336" s="136"/>
      <c r="D336" s="136"/>
      <c r="E336" s="137"/>
      <c r="F336" s="143" t="s">
        <v>4</v>
      </c>
      <c r="G336" s="137"/>
      <c r="H336" s="4" t="s">
        <v>4</v>
      </c>
      <c r="I336" s="4" t="s">
        <v>4</v>
      </c>
      <c r="J336" s="143" t="s">
        <v>4</v>
      </c>
      <c r="K336" s="137"/>
      <c r="L336" s="5" t="s">
        <v>4</v>
      </c>
      <c r="M336" s="6" t="s">
        <v>4</v>
      </c>
      <c r="N336" s="143" t="s">
        <v>4</v>
      </c>
      <c r="O336" s="136"/>
      <c r="P336" s="137"/>
    </row>
    <row r="337" spans="1:16" ht="49.2" x14ac:dyDescent="0.7">
      <c r="A337" s="10" t="s">
        <v>4</v>
      </c>
      <c r="B337" s="11" t="s">
        <v>4</v>
      </c>
      <c r="C337" s="140" t="s">
        <v>87</v>
      </c>
      <c r="D337" s="136"/>
      <c r="E337" s="137"/>
      <c r="F337" s="141" t="s">
        <v>18</v>
      </c>
      <c r="G337" s="137"/>
      <c r="H337" s="12" t="s">
        <v>18</v>
      </c>
      <c r="I337" s="12" t="s">
        <v>18</v>
      </c>
      <c r="J337" s="141" t="s">
        <v>137</v>
      </c>
      <c r="K337" s="137"/>
      <c r="L337" s="13" t="s">
        <v>112</v>
      </c>
      <c r="M337" s="14" t="s">
        <v>22</v>
      </c>
      <c r="N337" s="141" t="s">
        <v>18</v>
      </c>
      <c r="O337" s="136"/>
      <c r="P337" s="137"/>
    </row>
    <row r="338" spans="1:16" x14ac:dyDescent="0.7">
      <c r="A338" s="10" t="s">
        <v>4</v>
      </c>
      <c r="B338" s="11" t="s">
        <v>4</v>
      </c>
      <c r="C338" s="140" t="s">
        <v>90</v>
      </c>
      <c r="D338" s="136"/>
      <c r="E338" s="137"/>
      <c r="F338" s="141" t="s">
        <v>18</v>
      </c>
      <c r="G338" s="137"/>
      <c r="H338" s="12" t="s">
        <v>261</v>
      </c>
      <c r="I338" s="12" t="s">
        <v>592</v>
      </c>
      <c r="J338" s="141" t="s">
        <v>243</v>
      </c>
      <c r="K338" s="137"/>
      <c r="L338" s="13" t="s">
        <v>18</v>
      </c>
      <c r="M338" s="14" t="s">
        <v>22</v>
      </c>
      <c r="N338" s="141" t="s">
        <v>243</v>
      </c>
      <c r="O338" s="136"/>
      <c r="P338" s="137"/>
    </row>
    <row r="339" spans="1:16" x14ac:dyDescent="0.7">
      <c r="A339" s="10" t="s">
        <v>4</v>
      </c>
      <c r="B339" s="11" t="s">
        <v>4</v>
      </c>
      <c r="C339" s="140" t="s">
        <v>96</v>
      </c>
      <c r="D339" s="136"/>
      <c r="E339" s="137"/>
      <c r="F339" s="141" t="s">
        <v>18</v>
      </c>
      <c r="G339" s="137"/>
      <c r="H339" s="12" t="s">
        <v>18</v>
      </c>
      <c r="I339" s="12" t="s">
        <v>18</v>
      </c>
      <c r="J339" s="141" t="s">
        <v>167</v>
      </c>
      <c r="K339" s="137"/>
      <c r="L339" s="13" t="s">
        <v>400</v>
      </c>
      <c r="M339" s="14" t="s">
        <v>22</v>
      </c>
      <c r="N339" s="141" t="s">
        <v>120</v>
      </c>
      <c r="O339" s="136"/>
      <c r="P339" s="137"/>
    </row>
    <row r="340" spans="1:16" x14ac:dyDescent="0.7">
      <c r="A340" s="1" t="s">
        <v>102</v>
      </c>
      <c r="B340" s="136"/>
      <c r="C340" s="136"/>
      <c r="D340" s="136"/>
      <c r="E340" s="137"/>
      <c r="F340" s="139" t="s">
        <v>18</v>
      </c>
      <c r="G340" s="137"/>
      <c r="H340" s="15" t="s">
        <v>261</v>
      </c>
      <c r="I340" s="15" t="s">
        <v>592</v>
      </c>
      <c r="J340" s="139" t="s">
        <v>593</v>
      </c>
      <c r="K340" s="137"/>
      <c r="L340" s="5" t="s">
        <v>4</v>
      </c>
      <c r="M340" s="16" t="s">
        <v>4</v>
      </c>
      <c r="N340" s="139" t="s">
        <v>260</v>
      </c>
      <c r="O340" s="136"/>
      <c r="P340" s="137"/>
    </row>
    <row r="341" spans="1:16" x14ac:dyDescent="0.7">
      <c r="A341" s="5" t="s">
        <v>4</v>
      </c>
      <c r="B341" s="142" t="s">
        <v>107</v>
      </c>
      <c r="C341" s="136"/>
      <c r="D341" s="136"/>
      <c r="E341" s="137"/>
      <c r="F341" s="143" t="s">
        <v>4</v>
      </c>
      <c r="G341" s="137"/>
      <c r="H341" s="4" t="s">
        <v>4</v>
      </c>
      <c r="I341" s="4" t="s">
        <v>4</v>
      </c>
      <c r="J341" s="143" t="s">
        <v>4</v>
      </c>
      <c r="K341" s="137"/>
      <c r="L341" s="5" t="s">
        <v>4</v>
      </c>
      <c r="M341" s="6" t="s">
        <v>4</v>
      </c>
      <c r="N341" s="143" t="s">
        <v>4</v>
      </c>
      <c r="O341" s="136"/>
      <c r="P341" s="137"/>
    </row>
    <row r="342" spans="1:16" ht="49.2" x14ac:dyDescent="0.7">
      <c r="A342" s="10" t="s">
        <v>4</v>
      </c>
      <c r="B342" s="11" t="s">
        <v>4</v>
      </c>
      <c r="C342" s="140" t="s">
        <v>108</v>
      </c>
      <c r="D342" s="136"/>
      <c r="E342" s="137"/>
      <c r="F342" s="141" t="s">
        <v>18</v>
      </c>
      <c r="G342" s="137"/>
      <c r="H342" s="12" t="s">
        <v>594</v>
      </c>
      <c r="I342" s="12" t="s">
        <v>595</v>
      </c>
      <c r="J342" s="141" t="s">
        <v>596</v>
      </c>
      <c r="K342" s="137"/>
      <c r="L342" s="13" t="s">
        <v>112</v>
      </c>
      <c r="M342" s="14" t="s">
        <v>22</v>
      </c>
      <c r="N342" s="141" t="s">
        <v>18</v>
      </c>
      <c r="O342" s="136"/>
      <c r="P342" s="137"/>
    </row>
    <row r="343" spans="1:16" x14ac:dyDescent="0.7">
      <c r="A343" s="10" t="s">
        <v>4</v>
      </c>
      <c r="B343" s="11" t="s">
        <v>4</v>
      </c>
      <c r="C343" s="11" t="s">
        <v>4</v>
      </c>
      <c r="D343" s="140" t="s">
        <v>108</v>
      </c>
      <c r="E343" s="137"/>
      <c r="F343" s="141" t="s">
        <v>18</v>
      </c>
      <c r="G343" s="137"/>
      <c r="H343" s="12" t="s">
        <v>18</v>
      </c>
      <c r="I343" s="12" t="s">
        <v>18</v>
      </c>
      <c r="J343" s="141" t="s">
        <v>18</v>
      </c>
      <c r="K343" s="137"/>
      <c r="L343" s="13" t="s">
        <v>113</v>
      </c>
      <c r="M343" s="14" t="s">
        <v>22</v>
      </c>
      <c r="N343" s="141" t="s">
        <v>597</v>
      </c>
      <c r="O343" s="136"/>
      <c r="P343" s="137"/>
    </row>
    <row r="344" spans="1:16" x14ac:dyDescent="0.7">
      <c r="A344" s="10" t="s">
        <v>4</v>
      </c>
      <c r="B344" s="11" t="s">
        <v>4</v>
      </c>
      <c r="C344" s="140" t="s">
        <v>121</v>
      </c>
      <c r="D344" s="136"/>
      <c r="E344" s="137"/>
      <c r="F344" s="141" t="s">
        <v>4</v>
      </c>
      <c r="G344" s="137"/>
      <c r="H344" s="12" t="s">
        <v>4</v>
      </c>
      <c r="I344" s="12" t="s">
        <v>4</v>
      </c>
      <c r="J344" s="141" t="s">
        <v>4</v>
      </c>
      <c r="K344" s="137"/>
      <c r="L344" s="13" t="s">
        <v>4</v>
      </c>
      <c r="M344" s="14" t="s">
        <v>4</v>
      </c>
      <c r="N344" s="141" t="s">
        <v>4</v>
      </c>
      <c r="O344" s="136"/>
      <c r="P344" s="137"/>
    </row>
    <row r="345" spans="1:16" ht="49.2" x14ac:dyDescent="0.7">
      <c r="A345" s="10" t="s">
        <v>4</v>
      </c>
      <c r="B345" s="11" t="s">
        <v>4</v>
      </c>
      <c r="C345" s="11" t="s">
        <v>4</v>
      </c>
      <c r="D345" s="140" t="s">
        <v>122</v>
      </c>
      <c r="E345" s="137"/>
      <c r="F345" s="141" t="s">
        <v>18</v>
      </c>
      <c r="G345" s="137"/>
      <c r="H345" s="12" t="s">
        <v>18</v>
      </c>
      <c r="I345" s="12" t="s">
        <v>18</v>
      </c>
      <c r="J345" s="141" t="s">
        <v>598</v>
      </c>
      <c r="K345" s="137"/>
      <c r="L345" s="13" t="s">
        <v>112</v>
      </c>
      <c r="M345" s="14" t="s">
        <v>22</v>
      </c>
      <c r="N345" s="141" t="s">
        <v>18</v>
      </c>
      <c r="O345" s="136"/>
      <c r="P345" s="137"/>
    </row>
    <row r="346" spans="1:16" x14ac:dyDescent="0.7">
      <c r="A346" s="10" t="s">
        <v>4</v>
      </c>
      <c r="B346" s="11" t="s">
        <v>4</v>
      </c>
      <c r="C346" s="11" t="s">
        <v>4</v>
      </c>
      <c r="D346" s="140" t="s">
        <v>599</v>
      </c>
      <c r="E346" s="137"/>
      <c r="F346" s="141" t="s">
        <v>18</v>
      </c>
      <c r="G346" s="137"/>
      <c r="H346" s="12" t="s">
        <v>18</v>
      </c>
      <c r="I346" s="12" t="s">
        <v>18</v>
      </c>
      <c r="J346" s="141" t="s">
        <v>137</v>
      </c>
      <c r="K346" s="137"/>
      <c r="L346" s="13" t="s">
        <v>18</v>
      </c>
      <c r="M346" s="14" t="s">
        <v>22</v>
      </c>
      <c r="N346" s="141" t="s">
        <v>137</v>
      </c>
      <c r="O346" s="136"/>
      <c r="P346" s="137"/>
    </row>
    <row r="347" spans="1:16" x14ac:dyDescent="0.7">
      <c r="A347" s="10" t="s">
        <v>4</v>
      </c>
      <c r="B347" s="11" t="s">
        <v>4</v>
      </c>
      <c r="C347" s="11" t="s">
        <v>4</v>
      </c>
      <c r="D347" s="140" t="s">
        <v>144</v>
      </c>
      <c r="E347" s="137"/>
      <c r="F347" s="141" t="s">
        <v>18</v>
      </c>
      <c r="G347" s="137"/>
      <c r="H347" s="12" t="s">
        <v>18</v>
      </c>
      <c r="I347" s="12" t="s">
        <v>18</v>
      </c>
      <c r="J347" s="141" t="s">
        <v>137</v>
      </c>
      <c r="K347" s="137"/>
      <c r="L347" s="13" t="s">
        <v>18</v>
      </c>
      <c r="M347" s="14" t="s">
        <v>22</v>
      </c>
      <c r="N347" s="141" t="s">
        <v>137</v>
      </c>
      <c r="O347" s="136"/>
      <c r="P347" s="137"/>
    </row>
    <row r="348" spans="1:16" ht="73.8" x14ac:dyDescent="0.7">
      <c r="A348" s="10" t="s">
        <v>4</v>
      </c>
      <c r="B348" s="11" t="s">
        <v>4</v>
      </c>
      <c r="C348" s="11" t="s">
        <v>4</v>
      </c>
      <c r="D348" s="140" t="s">
        <v>147</v>
      </c>
      <c r="E348" s="137"/>
      <c r="F348" s="141" t="s">
        <v>18</v>
      </c>
      <c r="G348" s="137"/>
      <c r="H348" s="12" t="s">
        <v>18</v>
      </c>
      <c r="I348" s="12" t="s">
        <v>600</v>
      </c>
      <c r="J348" s="141" t="s">
        <v>120</v>
      </c>
      <c r="K348" s="137"/>
      <c r="L348" s="13" t="s">
        <v>458</v>
      </c>
      <c r="M348" s="14" t="s">
        <v>22</v>
      </c>
      <c r="N348" s="141" t="s">
        <v>137</v>
      </c>
      <c r="O348" s="136"/>
      <c r="P348" s="137"/>
    </row>
    <row r="349" spans="1:16" x14ac:dyDescent="0.7">
      <c r="A349" s="10" t="s">
        <v>4</v>
      </c>
      <c r="B349" s="11" t="s">
        <v>4</v>
      </c>
      <c r="C349" s="11" t="s">
        <v>4</v>
      </c>
      <c r="D349" s="140" t="s">
        <v>147</v>
      </c>
      <c r="E349" s="137"/>
      <c r="F349" s="141" t="s">
        <v>18</v>
      </c>
      <c r="G349" s="137"/>
      <c r="H349" s="12" t="s">
        <v>601</v>
      </c>
      <c r="I349" s="12" t="s">
        <v>18</v>
      </c>
      <c r="J349" s="141" t="s">
        <v>18</v>
      </c>
      <c r="K349" s="137"/>
      <c r="L349" s="13" t="s">
        <v>18</v>
      </c>
      <c r="M349" s="14" t="s">
        <v>22</v>
      </c>
      <c r="N349" s="141" t="s">
        <v>18</v>
      </c>
      <c r="O349" s="136"/>
      <c r="P349" s="137"/>
    </row>
    <row r="350" spans="1:16" x14ac:dyDescent="0.7">
      <c r="A350" s="10" t="s">
        <v>4</v>
      </c>
      <c r="B350" s="11" t="s">
        <v>4</v>
      </c>
      <c r="C350" s="11" t="s">
        <v>4</v>
      </c>
      <c r="D350" s="140" t="s">
        <v>602</v>
      </c>
      <c r="E350" s="137"/>
      <c r="F350" s="141" t="s">
        <v>18</v>
      </c>
      <c r="G350" s="137"/>
      <c r="H350" s="12" t="s">
        <v>18</v>
      </c>
      <c r="I350" s="12" t="s">
        <v>18</v>
      </c>
      <c r="J350" s="141" t="s">
        <v>137</v>
      </c>
      <c r="K350" s="137"/>
      <c r="L350" s="13" t="s">
        <v>603</v>
      </c>
      <c r="M350" s="14" t="s">
        <v>22</v>
      </c>
      <c r="N350" s="141" t="s">
        <v>604</v>
      </c>
      <c r="O350" s="136"/>
      <c r="P350" s="137"/>
    </row>
    <row r="351" spans="1:16" ht="49.2" x14ac:dyDescent="0.7">
      <c r="A351" s="10" t="s">
        <v>4</v>
      </c>
      <c r="B351" s="11" t="s">
        <v>4</v>
      </c>
      <c r="C351" s="140" t="s">
        <v>282</v>
      </c>
      <c r="D351" s="136"/>
      <c r="E351" s="137"/>
      <c r="F351" s="141" t="s">
        <v>18</v>
      </c>
      <c r="G351" s="137"/>
      <c r="H351" s="12" t="s">
        <v>605</v>
      </c>
      <c r="I351" s="12" t="s">
        <v>606</v>
      </c>
      <c r="J351" s="141" t="s">
        <v>607</v>
      </c>
      <c r="K351" s="137"/>
      <c r="L351" s="13" t="s">
        <v>608</v>
      </c>
      <c r="M351" s="14" t="s">
        <v>22</v>
      </c>
      <c r="N351" s="141" t="s">
        <v>609</v>
      </c>
      <c r="O351" s="136"/>
      <c r="P351" s="137"/>
    </row>
    <row r="352" spans="1:16" x14ac:dyDescent="0.7">
      <c r="A352" s="1" t="s">
        <v>154</v>
      </c>
      <c r="B352" s="136"/>
      <c r="C352" s="136"/>
      <c r="D352" s="136"/>
      <c r="E352" s="137"/>
      <c r="F352" s="139" t="s">
        <v>18</v>
      </c>
      <c r="G352" s="137"/>
      <c r="H352" s="15" t="s">
        <v>610</v>
      </c>
      <c r="I352" s="15" t="s">
        <v>611</v>
      </c>
      <c r="J352" s="139" t="s">
        <v>612</v>
      </c>
      <c r="K352" s="137"/>
      <c r="L352" s="5" t="s">
        <v>4</v>
      </c>
      <c r="M352" s="16" t="s">
        <v>4</v>
      </c>
      <c r="N352" s="139" t="s">
        <v>613</v>
      </c>
      <c r="O352" s="136"/>
      <c r="P352" s="137"/>
    </row>
    <row r="353" spans="1:16" x14ac:dyDescent="0.7">
      <c r="A353" s="5" t="s">
        <v>4</v>
      </c>
      <c r="B353" s="142" t="s">
        <v>159</v>
      </c>
      <c r="C353" s="136"/>
      <c r="D353" s="136"/>
      <c r="E353" s="137"/>
      <c r="F353" s="143" t="s">
        <v>4</v>
      </c>
      <c r="G353" s="137"/>
      <c r="H353" s="4" t="s">
        <v>4</v>
      </c>
      <c r="I353" s="4" t="s">
        <v>4</v>
      </c>
      <c r="J353" s="143" t="s">
        <v>4</v>
      </c>
      <c r="K353" s="137"/>
      <c r="L353" s="5" t="s">
        <v>4</v>
      </c>
      <c r="M353" s="6" t="s">
        <v>4</v>
      </c>
      <c r="N353" s="143" t="s">
        <v>4</v>
      </c>
      <c r="O353" s="136"/>
      <c r="P353" s="137"/>
    </row>
    <row r="354" spans="1:16" x14ac:dyDescent="0.7">
      <c r="A354" s="10" t="s">
        <v>4</v>
      </c>
      <c r="B354" s="11" t="s">
        <v>4</v>
      </c>
      <c r="C354" s="140" t="s">
        <v>160</v>
      </c>
      <c r="D354" s="136"/>
      <c r="E354" s="137"/>
      <c r="F354" s="141" t="s">
        <v>18</v>
      </c>
      <c r="G354" s="137"/>
      <c r="H354" s="12" t="s">
        <v>614</v>
      </c>
      <c r="I354" s="12" t="s">
        <v>615</v>
      </c>
      <c r="J354" s="141" t="s">
        <v>118</v>
      </c>
      <c r="K354" s="137"/>
      <c r="L354" s="13" t="s">
        <v>18</v>
      </c>
      <c r="M354" s="14" t="s">
        <v>22</v>
      </c>
      <c r="N354" s="141" t="s">
        <v>118</v>
      </c>
      <c r="O354" s="136"/>
      <c r="P354" s="137"/>
    </row>
    <row r="355" spans="1:16" x14ac:dyDescent="0.7">
      <c r="A355" s="10" t="s">
        <v>4</v>
      </c>
      <c r="B355" s="11" t="s">
        <v>4</v>
      </c>
      <c r="C355" s="140" t="s">
        <v>166</v>
      </c>
      <c r="D355" s="136"/>
      <c r="E355" s="137"/>
      <c r="F355" s="141" t="s">
        <v>18</v>
      </c>
      <c r="G355" s="137"/>
      <c r="H355" s="12" t="s">
        <v>616</v>
      </c>
      <c r="I355" s="12" t="s">
        <v>617</v>
      </c>
      <c r="J355" s="141" t="s">
        <v>171</v>
      </c>
      <c r="K355" s="137"/>
      <c r="L355" s="13" t="s">
        <v>618</v>
      </c>
      <c r="M355" s="14" t="s">
        <v>22</v>
      </c>
      <c r="N355" s="141" t="s">
        <v>128</v>
      </c>
      <c r="O355" s="136"/>
      <c r="P355" s="137"/>
    </row>
    <row r="356" spans="1:16" ht="49.2" x14ac:dyDescent="0.7">
      <c r="A356" s="10" t="s">
        <v>4</v>
      </c>
      <c r="B356" s="11" t="s">
        <v>4</v>
      </c>
      <c r="C356" s="140" t="s">
        <v>619</v>
      </c>
      <c r="D356" s="136"/>
      <c r="E356" s="137"/>
      <c r="F356" s="141" t="s">
        <v>18</v>
      </c>
      <c r="G356" s="137"/>
      <c r="H356" s="12" t="s">
        <v>620</v>
      </c>
      <c r="I356" s="12" t="s">
        <v>621</v>
      </c>
      <c r="J356" s="141" t="s">
        <v>171</v>
      </c>
      <c r="K356" s="137"/>
      <c r="L356" s="13" t="s">
        <v>622</v>
      </c>
      <c r="M356" s="14" t="s">
        <v>22</v>
      </c>
      <c r="N356" s="141" t="s">
        <v>165</v>
      </c>
      <c r="O356" s="136"/>
      <c r="P356" s="137"/>
    </row>
    <row r="357" spans="1:16" x14ac:dyDescent="0.7">
      <c r="A357" s="10" t="s">
        <v>4</v>
      </c>
      <c r="B357" s="11" t="s">
        <v>4</v>
      </c>
      <c r="C357" s="140" t="s">
        <v>173</v>
      </c>
      <c r="D357" s="136"/>
      <c r="E357" s="137"/>
      <c r="F357" s="141" t="s">
        <v>18</v>
      </c>
      <c r="G357" s="137"/>
      <c r="H357" s="12" t="s">
        <v>18</v>
      </c>
      <c r="I357" s="12" t="s">
        <v>18</v>
      </c>
      <c r="J357" s="141" t="s">
        <v>266</v>
      </c>
      <c r="K357" s="137"/>
      <c r="L357" s="13" t="s">
        <v>18</v>
      </c>
      <c r="M357" s="14" t="s">
        <v>22</v>
      </c>
      <c r="N357" s="141" t="s">
        <v>266</v>
      </c>
      <c r="O357" s="136"/>
      <c r="P357" s="137"/>
    </row>
    <row r="358" spans="1:16" ht="73.8" x14ac:dyDescent="0.7">
      <c r="A358" s="10" t="s">
        <v>4</v>
      </c>
      <c r="B358" s="11" t="s">
        <v>4</v>
      </c>
      <c r="C358" s="140" t="s">
        <v>174</v>
      </c>
      <c r="D358" s="136"/>
      <c r="E358" s="137"/>
      <c r="F358" s="141" t="s">
        <v>18</v>
      </c>
      <c r="G358" s="137"/>
      <c r="H358" s="12" t="s">
        <v>471</v>
      </c>
      <c r="I358" s="12" t="s">
        <v>623</v>
      </c>
      <c r="J358" s="141" t="s">
        <v>171</v>
      </c>
      <c r="K358" s="137"/>
      <c r="L358" s="13" t="s">
        <v>164</v>
      </c>
      <c r="M358" s="14" t="s">
        <v>22</v>
      </c>
      <c r="N358" s="141" t="s">
        <v>84</v>
      </c>
      <c r="O358" s="136"/>
      <c r="P358" s="137"/>
    </row>
    <row r="359" spans="1:16" ht="73.8" x14ac:dyDescent="0.7">
      <c r="A359" s="10" t="s">
        <v>4</v>
      </c>
      <c r="B359" s="11" t="s">
        <v>4</v>
      </c>
      <c r="C359" s="140" t="s">
        <v>178</v>
      </c>
      <c r="D359" s="136"/>
      <c r="E359" s="137"/>
      <c r="F359" s="141" t="s">
        <v>18</v>
      </c>
      <c r="G359" s="137"/>
      <c r="H359" s="12" t="s">
        <v>624</v>
      </c>
      <c r="I359" s="12" t="s">
        <v>625</v>
      </c>
      <c r="J359" s="141" t="s">
        <v>171</v>
      </c>
      <c r="K359" s="137"/>
      <c r="L359" s="13" t="s">
        <v>172</v>
      </c>
      <c r="M359" s="14" t="s">
        <v>22</v>
      </c>
      <c r="N359" s="141" t="s">
        <v>118</v>
      </c>
      <c r="O359" s="136"/>
      <c r="P359" s="137"/>
    </row>
    <row r="360" spans="1:16" ht="49.2" x14ac:dyDescent="0.7">
      <c r="A360" s="10" t="s">
        <v>4</v>
      </c>
      <c r="B360" s="11" t="s">
        <v>4</v>
      </c>
      <c r="C360" s="140" t="s">
        <v>626</v>
      </c>
      <c r="D360" s="136"/>
      <c r="E360" s="137"/>
      <c r="F360" s="141" t="s">
        <v>18</v>
      </c>
      <c r="G360" s="137"/>
      <c r="H360" s="12" t="s">
        <v>18</v>
      </c>
      <c r="I360" s="12" t="s">
        <v>627</v>
      </c>
      <c r="J360" s="141" t="s">
        <v>628</v>
      </c>
      <c r="K360" s="137"/>
      <c r="L360" s="13" t="s">
        <v>629</v>
      </c>
      <c r="M360" s="14" t="s">
        <v>22</v>
      </c>
      <c r="N360" s="141" t="s">
        <v>630</v>
      </c>
      <c r="O360" s="136"/>
      <c r="P360" s="137"/>
    </row>
    <row r="361" spans="1:16" x14ac:dyDescent="0.7">
      <c r="A361" s="1" t="s">
        <v>181</v>
      </c>
      <c r="B361" s="136"/>
      <c r="C361" s="136"/>
      <c r="D361" s="136"/>
      <c r="E361" s="137"/>
      <c r="F361" s="139" t="s">
        <v>18</v>
      </c>
      <c r="G361" s="137"/>
      <c r="H361" s="15" t="s">
        <v>631</v>
      </c>
      <c r="I361" s="15" t="s">
        <v>632</v>
      </c>
      <c r="J361" s="139" t="s">
        <v>633</v>
      </c>
      <c r="K361" s="137"/>
      <c r="L361" s="5" t="s">
        <v>4</v>
      </c>
      <c r="M361" s="16" t="s">
        <v>4</v>
      </c>
      <c r="N361" s="139" t="s">
        <v>634</v>
      </c>
      <c r="O361" s="136"/>
      <c r="P361" s="137"/>
    </row>
    <row r="362" spans="1:16" x14ac:dyDescent="0.7">
      <c r="A362" s="5" t="s">
        <v>4</v>
      </c>
      <c r="B362" s="142" t="s">
        <v>298</v>
      </c>
      <c r="C362" s="136"/>
      <c r="D362" s="136"/>
      <c r="E362" s="137"/>
      <c r="F362" s="143" t="s">
        <v>4</v>
      </c>
      <c r="G362" s="137"/>
      <c r="H362" s="4" t="s">
        <v>4</v>
      </c>
      <c r="I362" s="4" t="s">
        <v>4</v>
      </c>
      <c r="J362" s="143" t="s">
        <v>4</v>
      </c>
      <c r="K362" s="137"/>
      <c r="L362" s="5" t="s">
        <v>4</v>
      </c>
      <c r="M362" s="6" t="s">
        <v>4</v>
      </c>
      <c r="N362" s="143" t="s">
        <v>4</v>
      </c>
      <c r="O362" s="136"/>
      <c r="P362" s="137"/>
    </row>
    <row r="363" spans="1:16" ht="49.2" x14ac:dyDescent="0.7">
      <c r="A363" s="10" t="s">
        <v>4</v>
      </c>
      <c r="B363" s="11" t="s">
        <v>4</v>
      </c>
      <c r="C363" s="140" t="s">
        <v>299</v>
      </c>
      <c r="D363" s="136"/>
      <c r="E363" s="137"/>
      <c r="F363" s="141" t="s">
        <v>18</v>
      </c>
      <c r="G363" s="137"/>
      <c r="H363" s="12" t="s">
        <v>18</v>
      </c>
      <c r="I363" s="12" t="s">
        <v>635</v>
      </c>
      <c r="J363" s="141" t="s">
        <v>52</v>
      </c>
      <c r="K363" s="137"/>
      <c r="L363" s="13" t="s">
        <v>636</v>
      </c>
      <c r="M363" s="14" t="s">
        <v>22</v>
      </c>
      <c r="N363" s="141" t="s">
        <v>637</v>
      </c>
      <c r="O363" s="136"/>
      <c r="P363" s="137"/>
    </row>
    <row r="364" spans="1:16" x14ac:dyDescent="0.7">
      <c r="A364" s="1" t="s">
        <v>311</v>
      </c>
      <c r="B364" s="136"/>
      <c r="C364" s="136"/>
      <c r="D364" s="136"/>
      <c r="E364" s="137"/>
      <c r="F364" s="139" t="s">
        <v>18</v>
      </c>
      <c r="G364" s="137"/>
      <c r="H364" s="15" t="s">
        <v>18</v>
      </c>
      <c r="I364" s="15" t="s">
        <v>635</v>
      </c>
      <c r="J364" s="139" t="s">
        <v>52</v>
      </c>
      <c r="K364" s="137"/>
      <c r="L364" s="5" t="s">
        <v>4</v>
      </c>
      <c r="M364" s="16" t="s">
        <v>4</v>
      </c>
      <c r="N364" s="139" t="s">
        <v>637</v>
      </c>
      <c r="O364" s="136"/>
      <c r="P364" s="137"/>
    </row>
    <row r="365" spans="1:16" x14ac:dyDescent="0.7">
      <c r="A365" s="1" t="s">
        <v>186</v>
      </c>
      <c r="B365" s="136"/>
      <c r="C365" s="136"/>
      <c r="D365" s="136"/>
      <c r="E365" s="137"/>
      <c r="F365" s="139" t="s">
        <v>18</v>
      </c>
      <c r="G365" s="137"/>
      <c r="H365" s="15" t="s">
        <v>638</v>
      </c>
      <c r="I365" s="15" t="s">
        <v>639</v>
      </c>
      <c r="J365" s="139" t="s">
        <v>640</v>
      </c>
      <c r="K365" s="137"/>
      <c r="L365" s="5" t="s">
        <v>4</v>
      </c>
      <c r="M365" s="16" t="s">
        <v>4</v>
      </c>
      <c r="N365" s="139" t="s">
        <v>641</v>
      </c>
      <c r="O365" s="136"/>
      <c r="P365" s="137"/>
    </row>
    <row r="366" spans="1:16" x14ac:dyDescent="0.7">
      <c r="A366" s="5" t="s">
        <v>4</v>
      </c>
      <c r="B366" s="142" t="s">
        <v>191</v>
      </c>
      <c r="C366" s="136"/>
      <c r="D366" s="136"/>
      <c r="E366" s="137"/>
      <c r="F366" s="143" t="s">
        <v>4</v>
      </c>
      <c r="G366" s="137"/>
      <c r="H366" s="4" t="s">
        <v>4</v>
      </c>
      <c r="I366" s="4" t="s">
        <v>4</v>
      </c>
      <c r="J366" s="143" t="s">
        <v>4</v>
      </c>
      <c r="K366" s="137"/>
      <c r="L366" s="5" t="s">
        <v>4</v>
      </c>
      <c r="M366" s="6" t="s">
        <v>4</v>
      </c>
      <c r="N366" s="143" t="s">
        <v>4</v>
      </c>
      <c r="O366" s="136"/>
      <c r="P366" s="137"/>
    </row>
    <row r="367" spans="1:16" x14ac:dyDescent="0.7">
      <c r="A367" s="5" t="s">
        <v>4</v>
      </c>
      <c r="B367" s="142" t="s">
        <v>472</v>
      </c>
      <c r="C367" s="136"/>
      <c r="D367" s="136"/>
      <c r="E367" s="137"/>
      <c r="F367" s="143" t="s">
        <v>4</v>
      </c>
      <c r="G367" s="137"/>
      <c r="H367" s="4" t="s">
        <v>4</v>
      </c>
      <c r="I367" s="4" t="s">
        <v>4</v>
      </c>
      <c r="J367" s="143" t="s">
        <v>4</v>
      </c>
      <c r="K367" s="137"/>
      <c r="L367" s="5" t="s">
        <v>4</v>
      </c>
      <c r="M367" s="6" t="s">
        <v>4</v>
      </c>
      <c r="N367" s="143" t="s">
        <v>4</v>
      </c>
      <c r="O367" s="136"/>
      <c r="P367" s="137"/>
    </row>
    <row r="368" spans="1:16" x14ac:dyDescent="0.7">
      <c r="A368" s="10" t="s">
        <v>4</v>
      </c>
      <c r="B368" s="11" t="s">
        <v>4</v>
      </c>
      <c r="C368" s="140" t="s">
        <v>642</v>
      </c>
      <c r="D368" s="136"/>
      <c r="E368" s="137"/>
      <c r="F368" s="141" t="s">
        <v>4</v>
      </c>
      <c r="G368" s="137"/>
      <c r="H368" s="12" t="s">
        <v>4</v>
      </c>
      <c r="I368" s="12" t="s">
        <v>4</v>
      </c>
      <c r="J368" s="141" t="s">
        <v>4</v>
      </c>
      <c r="K368" s="137"/>
      <c r="L368" s="13" t="s">
        <v>4</v>
      </c>
      <c r="M368" s="14" t="s">
        <v>4</v>
      </c>
      <c r="N368" s="141" t="s">
        <v>4</v>
      </c>
      <c r="O368" s="136"/>
      <c r="P368" s="137"/>
    </row>
    <row r="369" spans="1:16" x14ac:dyDescent="0.7">
      <c r="A369" s="10" t="s">
        <v>4</v>
      </c>
      <c r="B369" s="11" t="s">
        <v>4</v>
      </c>
      <c r="C369" s="11" t="s">
        <v>4</v>
      </c>
      <c r="D369" s="140" t="s">
        <v>643</v>
      </c>
      <c r="E369" s="137"/>
      <c r="F369" s="141" t="s">
        <v>18</v>
      </c>
      <c r="G369" s="137"/>
      <c r="H369" s="12" t="s">
        <v>18</v>
      </c>
      <c r="I369" s="12" t="s">
        <v>644</v>
      </c>
      <c r="J369" s="141" t="s">
        <v>18</v>
      </c>
      <c r="K369" s="137"/>
      <c r="L369" s="13" t="s">
        <v>18</v>
      </c>
      <c r="M369" s="14" t="s">
        <v>22</v>
      </c>
      <c r="N369" s="141" t="s">
        <v>18</v>
      </c>
      <c r="O369" s="136"/>
      <c r="P369" s="137"/>
    </row>
    <row r="370" spans="1:16" x14ac:dyDescent="0.7">
      <c r="A370" s="10" t="s">
        <v>4</v>
      </c>
      <c r="B370" s="11" t="s">
        <v>4</v>
      </c>
      <c r="C370" s="11" t="s">
        <v>4</v>
      </c>
      <c r="D370" s="140" t="s">
        <v>645</v>
      </c>
      <c r="E370" s="137"/>
      <c r="F370" s="141" t="s">
        <v>18</v>
      </c>
      <c r="G370" s="137"/>
      <c r="H370" s="12" t="s">
        <v>118</v>
      </c>
      <c r="I370" s="12" t="s">
        <v>18</v>
      </c>
      <c r="J370" s="141" t="s">
        <v>18</v>
      </c>
      <c r="K370" s="137"/>
      <c r="L370" s="13" t="s">
        <v>18</v>
      </c>
      <c r="M370" s="14" t="s">
        <v>22</v>
      </c>
      <c r="N370" s="141" t="s">
        <v>18</v>
      </c>
      <c r="O370" s="136"/>
      <c r="P370" s="137"/>
    </row>
    <row r="371" spans="1:16" x14ac:dyDescent="0.7">
      <c r="A371" s="10" t="s">
        <v>4</v>
      </c>
      <c r="B371" s="11" t="s">
        <v>4</v>
      </c>
      <c r="C371" s="140" t="s">
        <v>646</v>
      </c>
      <c r="D371" s="136"/>
      <c r="E371" s="137"/>
      <c r="F371" s="141" t="s">
        <v>4</v>
      </c>
      <c r="G371" s="137"/>
      <c r="H371" s="12" t="s">
        <v>4</v>
      </c>
      <c r="I371" s="12" t="s">
        <v>4</v>
      </c>
      <c r="J371" s="141" t="s">
        <v>4</v>
      </c>
      <c r="K371" s="137"/>
      <c r="L371" s="13" t="s">
        <v>4</v>
      </c>
      <c r="M371" s="14" t="s">
        <v>4</v>
      </c>
      <c r="N371" s="141" t="s">
        <v>4</v>
      </c>
      <c r="O371" s="136"/>
      <c r="P371" s="137"/>
    </row>
    <row r="372" spans="1:16" ht="49.2" x14ac:dyDescent="0.7">
      <c r="A372" s="10" t="s">
        <v>4</v>
      </c>
      <c r="B372" s="11" t="s">
        <v>4</v>
      </c>
      <c r="C372" s="11" t="s">
        <v>4</v>
      </c>
      <c r="D372" s="140" t="s">
        <v>647</v>
      </c>
      <c r="E372" s="137"/>
      <c r="F372" s="141" t="s">
        <v>18</v>
      </c>
      <c r="G372" s="137"/>
      <c r="H372" s="12" t="s">
        <v>18</v>
      </c>
      <c r="I372" s="12" t="s">
        <v>18</v>
      </c>
      <c r="J372" s="141" t="s">
        <v>562</v>
      </c>
      <c r="K372" s="137"/>
      <c r="L372" s="13" t="s">
        <v>112</v>
      </c>
      <c r="M372" s="14" t="s">
        <v>22</v>
      </c>
      <c r="N372" s="141" t="s">
        <v>18</v>
      </c>
      <c r="O372" s="136"/>
      <c r="P372" s="137"/>
    </row>
    <row r="373" spans="1:16" ht="49.2" x14ac:dyDescent="0.7">
      <c r="A373" s="10" t="s">
        <v>4</v>
      </c>
      <c r="B373" s="11" t="s">
        <v>4</v>
      </c>
      <c r="C373" s="11" t="s">
        <v>4</v>
      </c>
      <c r="D373" s="140" t="s">
        <v>648</v>
      </c>
      <c r="E373" s="137"/>
      <c r="F373" s="141" t="s">
        <v>18</v>
      </c>
      <c r="G373" s="137"/>
      <c r="H373" s="12" t="s">
        <v>18</v>
      </c>
      <c r="I373" s="12" t="s">
        <v>18</v>
      </c>
      <c r="J373" s="141" t="s">
        <v>562</v>
      </c>
      <c r="K373" s="137"/>
      <c r="L373" s="13" t="s">
        <v>112</v>
      </c>
      <c r="M373" s="14" t="s">
        <v>22</v>
      </c>
      <c r="N373" s="141" t="s">
        <v>18</v>
      </c>
      <c r="O373" s="136"/>
      <c r="P373" s="137"/>
    </row>
    <row r="374" spans="1:16" x14ac:dyDescent="0.7">
      <c r="A374" s="10" t="s">
        <v>4</v>
      </c>
      <c r="B374" s="11" t="s">
        <v>4</v>
      </c>
      <c r="C374" s="140" t="s">
        <v>473</v>
      </c>
      <c r="D374" s="136"/>
      <c r="E374" s="137"/>
      <c r="F374" s="141" t="s">
        <v>4</v>
      </c>
      <c r="G374" s="137"/>
      <c r="H374" s="12" t="s">
        <v>4</v>
      </c>
      <c r="I374" s="12" t="s">
        <v>4</v>
      </c>
      <c r="J374" s="141" t="s">
        <v>4</v>
      </c>
      <c r="K374" s="137"/>
      <c r="L374" s="13" t="s">
        <v>4</v>
      </c>
      <c r="M374" s="14" t="s">
        <v>4</v>
      </c>
      <c r="N374" s="141" t="s">
        <v>4</v>
      </c>
      <c r="O374" s="136"/>
      <c r="P374" s="137"/>
    </row>
    <row r="375" spans="1:16" x14ac:dyDescent="0.7">
      <c r="A375" s="10" t="s">
        <v>4</v>
      </c>
      <c r="B375" s="11" t="s">
        <v>4</v>
      </c>
      <c r="C375" s="11" t="s">
        <v>4</v>
      </c>
      <c r="D375" s="140" t="s">
        <v>649</v>
      </c>
      <c r="E375" s="137"/>
      <c r="F375" s="141" t="s">
        <v>18</v>
      </c>
      <c r="G375" s="137"/>
      <c r="H375" s="12" t="s">
        <v>18</v>
      </c>
      <c r="I375" s="12" t="s">
        <v>650</v>
      </c>
      <c r="J375" s="141" t="s">
        <v>18</v>
      </c>
      <c r="K375" s="137"/>
      <c r="L375" s="13" t="s">
        <v>18</v>
      </c>
      <c r="M375" s="14" t="s">
        <v>22</v>
      </c>
      <c r="N375" s="141" t="s">
        <v>18</v>
      </c>
      <c r="O375" s="136"/>
      <c r="P375" s="137"/>
    </row>
    <row r="376" spans="1:16" ht="49.2" x14ac:dyDescent="0.7">
      <c r="A376" s="10" t="s">
        <v>4</v>
      </c>
      <c r="B376" s="11" t="s">
        <v>4</v>
      </c>
      <c r="C376" s="11" t="s">
        <v>4</v>
      </c>
      <c r="D376" s="140" t="s">
        <v>651</v>
      </c>
      <c r="E376" s="137"/>
      <c r="F376" s="141" t="s">
        <v>18</v>
      </c>
      <c r="G376" s="137"/>
      <c r="H376" s="12" t="s">
        <v>18</v>
      </c>
      <c r="I376" s="12" t="s">
        <v>18</v>
      </c>
      <c r="J376" s="141" t="s">
        <v>652</v>
      </c>
      <c r="K376" s="137"/>
      <c r="L376" s="13" t="s">
        <v>112</v>
      </c>
      <c r="M376" s="14" t="s">
        <v>22</v>
      </c>
      <c r="N376" s="141" t="s">
        <v>18</v>
      </c>
      <c r="O376" s="136"/>
      <c r="P376" s="137"/>
    </row>
    <row r="377" spans="1:16" ht="49.2" x14ac:dyDescent="0.7">
      <c r="A377" s="10" t="s">
        <v>4</v>
      </c>
      <c r="B377" s="11" t="s">
        <v>4</v>
      </c>
      <c r="C377" s="11" t="s">
        <v>4</v>
      </c>
      <c r="D377" s="140" t="s">
        <v>653</v>
      </c>
      <c r="E377" s="137"/>
      <c r="F377" s="141" t="s">
        <v>18</v>
      </c>
      <c r="G377" s="137"/>
      <c r="H377" s="12" t="s">
        <v>18</v>
      </c>
      <c r="I377" s="12" t="s">
        <v>18</v>
      </c>
      <c r="J377" s="141" t="s">
        <v>654</v>
      </c>
      <c r="K377" s="137"/>
      <c r="L377" s="13" t="s">
        <v>112</v>
      </c>
      <c r="M377" s="14" t="s">
        <v>22</v>
      </c>
      <c r="N377" s="141" t="s">
        <v>18</v>
      </c>
      <c r="O377" s="136"/>
      <c r="P377" s="137"/>
    </row>
    <row r="378" spans="1:16" ht="49.2" x14ac:dyDescent="0.7">
      <c r="A378" s="10" t="s">
        <v>4</v>
      </c>
      <c r="B378" s="11" t="s">
        <v>4</v>
      </c>
      <c r="C378" s="11" t="s">
        <v>4</v>
      </c>
      <c r="D378" s="140" t="s">
        <v>655</v>
      </c>
      <c r="E378" s="137"/>
      <c r="F378" s="141" t="s">
        <v>18</v>
      </c>
      <c r="G378" s="137"/>
      <c r="H378" s="12" t="s">
        <v>18</v>
      </c>
      <c r="I378" s="12" t="s">
        <v>18</v>
      </c>
      <c r="J378" s="141" t="s">
        <v>656</v>
      </c>
      <c r="K378" s="137"/>
      <c r="L378" s="13" t="s">
        <v>112</v>
      </c>
      <c r="M378" s="14" t="s">
        <v>22</v>
      </c>
      <c r="N378" s="141" t="s">
        <v>18</v>
      </c>
      <c r="O378" s="136"/>
      <c r="P378" s="137"/>
    </row>
    <row r="379" spans="1:16" ht="49.2" x14ac:dyDescent="0.7">
      <c r="A379" s="10" t="s">
        <v>4</v>
      </c>
      <c r="B379" s="11" t="s">
        <v>4</v>
      </c>
      <c r="C379" s="11" t="s">
        <v>4</v>
      </c>
      <c r="D379" s="140" t="s">
        <v>657</v>
      </c>
      <c r="E379" s="137"/>
      <c r="F379" s="141" t="s">
        <v>18</v>
      </c>
      <c r="G379" s="137"/>
      <c r="H379" s="12" t="s">
        <v>18</v>
      </c>
      <c r="I379" s="12" t="s">
        <v>18</v>
      </c>
      <c r="J379" s="141" t="s">
        <v>658</v>
      </c>
      <c r="K379" s="137"/>
      <c r="L379" s="13" t="s">
        <v>112</v>
      </c>
      <c r="M379" s="14" t="s">
        <v>22</v>
      </c>
      <c r="N379" s="141" t="s">
        <v>18</v>
      </c>
      <c r="O379" s="136"/>
      <c r="P379" s="137"/>
    </row>
    <row r="380" spans="1:16" ht="49.2" x14ac:dyDescent="0.7">
      <c r="A380" s="10" t="s">
        <v>4</v>
      </c>
      <c r="B380" s="11" t="s">
        <v>4</v>
      </c>
      <c r="C380" s="11" t="s">
        <v>4</v>
      </c>
      <c r="D380" s="140" t="s">
        <v>659</v>
      </c>
      <c r="E380" s="137"/>
      <c r="F380" s="141" t="s">
        <v>18</v>
      </c>
      <c r="G380" s="137"/>
      <c r="H380" s="12" t="s">
        <v>18</v>
      </c>
      <c r="I380" s="12" t="s">
        <v>18</v>
      </c>
      <c r="J380" s="141" t="s">
        <v>660</v>
      </c>
      <c r="K380" s="137"/>
      <c r="L380" s="13" t="s">
        <v>112</v>
      </c>
      <c r="M380" s="14" t="s">
        <v>22</v>
      </c>
      <c r="N380" s="141" t="s">
        <v>18</v>
      </c>
      <c r="O380" s="136"/>
      <c r="P380" s="137"/>
    </row>
    <row r="381" spans="1:16" ht="49.2" x14ac:dyDescent="0.7">
      <c r="A381" s="10" t="s">
        <v>4</v>
      </c>
      <c r="B381" s="11" t="s">
        <v>4</v>
      </c>
      <c r="C381" s="11" t="s">
        <v>4</v>
      </c>
      <c r="D381" s="140" t="s">
        <v>661</v>
      </c>
      <c r="E381" s="137"/>
      <c r="F381" s="141" t="s">
        <v>18</v>
      </c>
      <c r="G381" s="137"/>
      <c r="H381" s="12" t="s">
        <v>18</v>
      </c>
      <c r="I381" s="12" t="s">
        <v>18</v>
      </c>
      <c r="J381" s="141" t="s">
        <v>662</v>
      </c>
      <c r="K381" s="137"/>
      <c r="L381" s="13" t="s">
        <v>112</v>
      </c>
      <c r="M381" s="14" t="s">
        <v>22</v>
      </c>
      <c r="N381" s="141" t="s">
        <v>18</v>
      </c>
      <c r="O381" s="136"/>
      <c r="P381" s="137"/>
    </row>
    <row r="382" spans="1:16" x14ac:dyDescent="0.7">
      <c r="A382" s="1" t="s">
        <v>476</v>
      </c>
      <c r="B382" s="136"/>
      <c r="C382" s="136"/>
      <c r="D382" s="136"/>
      <c r="E382" s="137"/>
      <c r="F382" s="139" t="s">
        <v>18</v>
      </c>
      <c r="G382" s="137"/>
      <c r="H382" s="15" t="s">
        <v>118</v>
      </c>
      <c r="I382" s="15" t="s">
        <v>663</v>
      </c>
      <c r="J382" s="139" t="s">
        <v>664</v>
      </c>
      <c r="K382" s="137"/>
      <c r="L382" s="5" t="s">
        <v>4</v>
      </c>
      <c r="M382" s="16" t="s">
        <v>4</v>
      </c>
      <c r="N382" s="139" t="s">
        <v>18</v>
      </c>
      <c r="O382" s="136"/>
      <c r="P382" s="137"/>
    </row>
    <row r="383" spans="1:16" x14ac:dyDescent="0.7">
      <c r="A383" s="1" t="s">
        <v>219</v>
      </c>
      <c r="B383" s="136"/>
      <c r="C383" s="136"/>
      <c r="D383" s="136"/>
      <c r="E383" s="137"/>
      <c r="F383" s="139" t="s">
        <v>18</v>
      </c>
      <c r="G383" s="137"/>
      <c r="H383" s="15" t="s">
        <v>118</v>
      </c>
      <c r="I383" s="15" t="s">
        <v>663</v>
      </c>
      <c r="J383" s="139" t="s">
        <v>664</v>
      </c>
      <c r="K383" s="137"/>
      <c r="L383" s="5" t="s">
        <v>4</v>
      </c>
      <c r="M383" s="16" t="s">
        <v>4</v>
      </c>
      <c r="N383" s="139" t="s">
        <v>18</v>
      </c>
      <c r="O383" s="136"/>
      <c r="P383" s="137"/>
    </row>
    <row r="384" spans="1:16" x14ac:dyDescent="0.7">
      <c r="A384" s="5" t="s">
        <v>4</v>
      </c>
      <c r="B384" s="142" t="s">
        <v>225</v>
      </c>
      <c r="C384" s="136"/>
      <c r="D384" s="136"/>
      <c r="E384" s="137"/>
      <c r="F384" s="143" t="s">
        <v>4</v>
      </c>
      <c r="G384" s="137"/>
      <c r="H384" s="4" t="s">
        <v>4</v>
      </c>
      <c r="I384" s="4" t="s">
        <v>4</v>
      </c>
      <c r="J384" s="143" t="s">
        <v>4</v>
      </c>
      <c r="K384" s="137"/>
      <c r="L384" s="5" t="s">
        <v>4</v>
      </c>
      <c r="M384" s="6" t="s">
        <v>4</v>
      </c>
      <c r="N384" s="143" t="s">
        <v>4</v>
      </c>
      <c r="O384" s="136"/>
      <c r="P384" s="137"/>
    </row>
    <row r="385" spans="1:16" x14ac:dyDescent="0.7">
      <c r="A385" s="5" t="s">
        <v>4</v>
      </c>
      <c r="B385" s="142" t="s">
        <v>226</v>
      </c>
      <c r="C385" s="136"/>
      <c r="D385" s="136"/>
      <c r="E385" s="137"/>
      <c r="F385" s="143" t="s">
        <v>4</v>
      </c>
      <c r="G385" s="137"/>
      <c r="H385" s="4" t="s">
        <v>4</v>
      </c>
      <c r="I385" s="4" t="s">
        <v>4</v>
      </c>
      <c r="J385" s="143" t="s">
        <v>4</v>
      </c>
      <c r="K385" s="137"/>
      <c r="L385" s="5" t="s">
        <v>4</v>
      </c>
      <c r="M385" s="6" t="s">
        <v>4</v>
      </c>
      <c r="N385" s="143" t="s">
        <v>4</v>
      </c>
      <c r="O385" s="136"/>
      <c r="P385" s="137"/>
    </row>
    <row r="386" spans="1:16" x14ac:dyDescent="0.7">
      <c r="A386" s="10" t="s">
        <v>4</v>
      </c>
      <c r="B386" s="11" t="s">
        <v>4</v>
      </c>
      <c r="C386" s="140" t="s">
        <v>227</v>
      </c>
      <c r="D386" s="136"/>
      <c r="E386" s="137"/>
      <c r="F386" s="141" t="s">
        <v>18</v>
      </c>
      <c r="G386" s="137"/>
      <c r="H386" s="12" t="s">
        <v>18</v>
      </c>
      <c r="I386" s="12" t="s">
        <v>665</v>
      </c>
      <c r="J386" s="141" t="s">
        <v>18</v>
      </c>
      <c r="K386" s="137"/>
      <c r="L386" s="13" t="s">
        <v>18</v>
      </c>
      <c r="M386" s="14" t="s">
        <v>22</v>
      </c>
      <c r="N386" s="141" t="s">
        <v>18</v>
      </c>
      <c r="O386" s="136"/>
      <c r="P386" s="137"/>
    </row>
    <row r="387" spans="1:16" x14ac:dyDescent="0.7">
      <c r="A387" s="1" t="s">
        <v>229</v>
      </c>
      <c r="B387" s="136"/>
      <c r="C387" s="136"/>
      <c r="D387" s="136"/>
      <c r="E387" s="137"/>
      <c r="F387" s="139" t="s">
        <v>18</v>
      </c>
      <c r="G387" s="137"/>
      <c r="H387" s="15" t="s">
        <v>18</v>
      </c>
      <c r="I387" s="15" t="s">
        <v>665</v>
      </c>
      <c r="J387" s="139" t="s">
        <v>18</v>
      </c>
      <c r="K387" s="137"/>
      <c r="L387" s="5" t="s">
        <v>4</v>
      </c>
      <c r="M387" s="16" t="s">
        <v>4</v>
      </c>
      <c r="N387" s="139" t="s">
        <v>18</v>
      </c>
      <c r="O387" s="136"/>
      <c r="P387" s="137"/>
    </row>
    <row r="388" spans="1:16" x14ac:dyDescent="0.7">
      <c r="A388" s="1" t="s">
        <v>230</v>
      </c>
      <c r="B388" s="136"/>
      <c r="C388" s="136"/>
      <c r="D388" s="136"/>
      <c r="E388" s="137"/>
      <c r="F388" s="139" t="s">
        <v>18</v>
      </c>
      <c r="G388" s="137"/>
      <c r="H388" s="15" t="s">
        <v>18</v>
      </c>
      <c r="I388" s="15" t="s">
        <v>665</v>
      </c>
      <c r="J388" s="139" t="s">
        <v>18</v>
      </c>
      <c r="K388" s="137"/>
      <c r="L388" s="5" t="s">
        <v>4</v>
      </c>
      <c r="M388" s="16" t="s">
        <v>4</v>
      </c>
      <c r="N388" s="139" t="s">
        <v>18</v>
      </c>
      <c r="O388" s="136"/>
      <c r="P388" s="137"/>
    </row>
    <row r="389" spans="1:16" x14ac:dyDescent="0.7">
      <c r="A389" s="1" t="s">
        <v>666</v>
      </c>
      <c r="B389" s="136"/>
      <c r="C389" s="136"/>
      <c r="D389" s="136"/>
      <c r="E389" s="137"/>
      <c r="F389" s="139" t="s">
        <v>18</v>
      </c>
      <c r="G389" s="137"/>
      <c r="H389" s="15" t="s">
        <v>667</v>
      </c>
      <c r="I389" s="15" t="s">
        <v>668</v>
      </c>
      <c r="J389" s="139" t="s">
        <v>669</v>
      </c>
      <c r="K389" s="137"/>
      <c r="L389" s="5" t="s">
        <v>4</v>
      </c>
      <c r="M389" s="16" t="s">
        <v>4</v>
      </c>
      <c r="N389" s="139" t="s">
        <v>670</v>
      </c>
      <c r="O389" s="136"/>
      <c r="P389" s="137"/>
    </row>
    <row r="390" spans="1:16" x14ac:dyDescent="0.7">
      <c r="A390" s="144" t="s">
        <v>671</v>
      </c>
      <c r="B390" s="145"/>
      <c r="C390" s="145"/>
      <c r="D390" s="145"/>
      <c r="E390" s="146"/>
      <c r="F390" s="144" t="s">
        <v>4</v>
      </c>
      <c r="G390" s="146"/>
      <c r="H390" s="7" t="s">
        <v>4</v>
      </c>
      <c r="I390" s="7" t="s">
        <v>4</v>
      </c>
      <c r="J390" s="144" t="s">
        <v>4</v>
      </c>
      <c r="K390" s="146"/>
      <c r="L390" s="8" t="s">
        <v>4</v>
      </c>
      <c r="M390" s="9" t="s">
        <v>4</v>
      </c>
      <c r="N390" s="143" t="s">
        <v>4</v>
      </c>
      <c r="O390" s="136"/>
      <c r="P390" s="137"/>
    </row>
    <row r="391" spans="1:16" x14ac:dyDescent="0.7">
      <c r="A391" s="5" t="s">
        <v>4</v>
      </c>
      <c r="B391" s="142" t="s">
        <v>191</v>
      </c>
      <c r="C391" s="136"/>
      <c r="D391" s="136"/>
      <c r="E391" s="137"/>
      <c r="F391" s="143" t="s">
        <v>4</v>
      </c>
      <c r="G391" s="137"/>
      <c r="H391" s="4" t="s">
        <v>4</v>
      </c>
      <c r="I391" s="4" t="s">
        <v>4</v>
      </c>
      <c r="J391" s="143" t="s">
        <v>4</v>
      </c>
      <c r="K391" s="137"/>
      <c r="L391" s="5" t="s">
        <v>4</v>
      </c>
      <c r="M391" s="6" t="s">
        <v>4</v>
      </c>
      <c r="N391" s="143" t="s">
        <v>4</v>
      </c>
      <c r="O391" s="136"/>
      <c r="P391" s="137"/>
    </row>
    <row r="392" spans="1:16" x14ac:dyDescent="0.7">
      <c r="A392" s="5" t="s">
        <v>4</v>
      </c>
      <c r="B392" s="142" t="s">
        <v>472</v>
      </c>
      <c r="C392" s="136"/>
      <c r="D392" s="136"/>
      <c r="E392" s="137"/>
      <c r="F392" s="143" t="s">
        <v>4</v>
      </c>
      <c r="G392" s="137"/>
      <c r="H392" s="4" t="s">
        <v>4</v>
      </c>
      <c r="I392" s="4" t="s">
        <v>4</v>
      </c>
      <c r="J392" s="143" t="s">
        <v>4</v>
      </c>
      <c r="K392" s="137"/>
      <c r="L392" s="5" t="s">
        <v>4</v>
      </c>
      <c r="M392" s="6" t="s">
        <v>4</v>
      </c>
      <c r="N392" s="143" t="s">
        <v>4</v>
      </c>
      <c r="O392" s="136"/>
      <c r="P392" s="137"/>
    </row>
    <row r="393" spans="1:16" x14ac:dyDescent="0.7">
      <c r="A393" s="10" t="s">
        <v>4</v>
      </c>
      <c r="B393" s="11" t="s">
        <v>4</v>
      </c>
      <c r="C393" s="140" t="s">
        <v>473</v>
      </c>
      <c r="D393" s="136"/>
      <c r="E393" s="137"/>
      <c r="F393" s="141" t="s">
        <v>4</v>
      </c>
      <c r="G393" s="137"/>
      <c r="H393" s="12" t="s">
        <v>4</v>
      </c>
      <c r="I393" s="12" t="s">
        <v>4</v>
      </c>
      <c r="J393" s="141" t="s">
        <v>4</v>
      </c>
      <c r="K393" s="137"/>
      <c r="L393" s="13" t="s">
        <v>4</v>
      </c>
      <c r="M393" s="14" t="s">
        <v>4</v>
      </c>
      <c r="N393" s="141" t="s">
        <v>4</v>
      </c>
      <c r="O393" s="136"/>
      <c r="P393" s="137"/>
    </row>
    <row r="394" spans="1:16" ht="49.2" x14ac:dyDescent="0.7">
      <c r="A394" s="10" t="s">
        <v>4</v>
      </c>
      <c r="B394" s="11" t="s">
        <v>4</v>
      </c>
      <c r="C394" s="11" t="s">
        <v>4</v>
      </c>
      <c r="D394" s="140" t="s">
        <v>672</v>
      </c>
      <c r="E394" s="137"/>
      <c r="F394" s="141" t="s">
        <v>18</v>
      </c>
      <c r="G394" s="137"/>
      <c r="H394" s="12" t="s">
        <v>18</v>
      </c>
      <c r="I394" s="12" t="s">
        <v>18</v>
      </c>
      <c r="J394" s="141" t="s">
        <v>673</v>
      </c>
      <c r="K394" s="137"/>
      <c r="L394" s="13" t="s">
        <v>112</v>
      </c>
      <c r="M394" s="14" t="s">
        <v>22</v>
      </c>
      <c r="N394" s="141" t="s">
        <v>18</v>
      </c>
      <c r="O394" s="136"/>
      <c r="P394" s="137"/>
    </row>
    <row r="395" spans="1:16" x14ac:dyDescent="0.7">
      <c r="A395" s="10" t="s">
        <v>4</v>
      </c>
      <c r="B395" s="11" t="s">
        <v>4</v>
      </c>
      <c r="C395" s="11" t="s">
        <v>4</v>
      </c>
      <c r="D395" s="140" t="s">
        <v>674</v>
      </c>
      <c r="E395" s="137"/>
      <c r="F395" s="141" t="s">
        <v>18</v>
      </c>
      <c r="G395" s="137"/>
      <c r="H395" s="12" t="s">
        <v>18</v>
      </c>
      <c r="I395" s="12" t="s">
        <v>675</v>
      </c>
      <c r="J395" s="141" t="s">
        <v>18</v>
      </c>
      <c r="K395" s="137"/>
      <c r="L395" s="13" t="s">
        <v>18</v>
      </c>
      <c r="M395" s="14" t="s">
        <v>22</v>
      </c>
      <c r="N395" s="141" t="s">
        <v>18</v>
      </c>
      <c r="O395" s="136"/>
      <c r="P395" s="137"/>
    </row>
    <row r="396" spans="1:16" ht="49.2" x14ac:dyDescent="0.7">
      <c r="A396" s="10" t="s">
        <v>4</v>
      </c>
      <c r="B396" s="11" t="s">
        <v>4</v>
      </c>
      <c r="C396" s="11" t="s">
        <v>4</v>
      </c>
      <c r="D396" s="140" t="s">
        <v>676</v>
      </c>
      <c r="E396" s="137"/>
      <c r="F396" s="141" t="s">
        <v>18</v>
      </c>
      <c r="G396" s="137"/>
      <c r="H396" s="12" t="s">
        <v>18</v>
      </c>
      <c r="I396" s="12" t="s">
        <v>677</v>
      </c>
      <c r="J396" s="141" t="s">
        <v>128</v>
      </c>
      <c r="K396" s="137"/>
      <c r="L396" s="13" t="s">
        <v>112</v>
      </c>
      <c r="M396" s="14" t="s">
        <v>22</v>
      </c>
      <c r="N396" s="141" t="s">
        <v>18</v>
      </c>
      <c r="O396" s="136"/>
      <c r="P396" s="137"/>
    </row>
    <row r="397" spans="1:16" x14ac:dyDescent="0.7">
      <c r="A397" s="10" t="s">
        <v>4</v>
      </c>
      <c r="B397" s="11" t="s">
        <v>4</v>
      </c>
      <c r="C397" s="11" t="s">
        <v>4</v>
      </c>
      <c r="D397" s="140" t="s">
        <v>678</v>
      </c>
      <c r="E397" s="137"/>
      <c r="F397" s="141" t="s">
        <v>18</v>
      </c>
      <c r="G397" s="137"/>
      <c r="H397" s="12" t="s">
        <v>18</v>
      </c>
      <c r="I397" s="12" t="s">
        <v>679</v>
      </c>
      <c r="J397" s="141" t="s">
        <v>18</v>
      </c>
      <c r="K397" s="137"/>
      <c r="L397" s="13" t="s">
        <v>18</v>
      </c>
      <c r="M397" s="14" t="s">
        <v>22</v>
      </c>
      <c r="N397" s="141" t="s">
        <v>18</v>
      </c>
      <c r="O397" s="136"/>
      <c r="P397" s="137"/>
    </row>
    <row r="398" spans="1:16" x14ac:dyDescent="0.7">
      <c r="A398" s="10" t="s">
        <v>4</v>
      </c>
      <c r="B398" s="11" t="s">
        <v>4</v>
      </c>
      <c r="C398" s="11" t="s">
        <v>4</v>
      </c>
      <c r="D398" s="140" t="s">
        <v>680</v>
      </c>
      <c r="E398" s="137"/>
      <c r="F398" s="141" t="s">
        <v>18</v>
      </c>
      <c r="G398" s="137"/>
      <c r="H398" s="12" t="s">
        <v>18</v>
      </c>
      <c r="I398" s="12" t="s">
        <v>681</v>
      </c>
      <c r="J398" s="141" t="s">
        <v>18</v>
      </c>
      <c r="K398" s="137"/>
      <c r="L398" s="13" t="s">
        <v>18</v>
      </c>
      <c r="M398" s="14" t="s">
        <v>22</v>
      </c>
      <c r="N398" s="141" t="s">
        <v>18</v>
      </c>
      <c r="O398" s="136"/>
      <c r="P398" s="137"/>
    </row>
    <row r="399" spans="1:16" x14ac:dyDescent="0.7">
      <c r="A399" s="10" t="s">
        <v>4</v>
      </c>
      <c r="B399" s="11" t="s">
        <v>4</v>
      </c>
      <c r="C399" s="11" t="s">
        <v>4</v>
      </c>
      <c r="D399" s="140" t="s">
        <v>682</v>
      </c>
      <c r="E399" s="137"/>
      <c r="F399" s="141" t="s">
        <v>18</v>
      </c>
      <c r="G399" s="137"/>
      <c r="H399" s="12" t="s">
        <v>18</v>
      </c>
      <c r="I399" s="12" t="s">
        <v>683</v>
      </c>
      <c r="J399" s="141" t="s">
        <v>18</v>
      </c>
      <c r="K399" s="137"/>
      <c r="L399" s="13" t="s">
        <v>18</v>
      </c>
      <c r="M399" s="14" t="s">
        <v>22</v>
      </c>
      <c r="N399" s="141" t="s">
        <v>18</v>
      </c>
      <c r="O399" s="136"/>
      <c r="P399" s="137"/>
    </row>
    <row r="400" spans="1:16" x14ac:dyDescent="0.7">
      <c r="A400" s="10" t="s">
        <v>4</v>
      </c>
      <c r="B400" s="11" t="s">
        <v>4</v>
      </c>
      <c r="C400" s="11" t="s">
        <v>4</v>
      </c>
      <c r="D400" s="140" t="s">
        <v>684</v>
      </c>
      <c r="E400" s="137"/>
      <c r="F400" s="141" t="s">
        <v>18</v>
      </c>
      <c r="G400" s="137"/>
      <c r="H400" s="12" t="s">
        <v>18</v>
      </c>
      <c r="I400" s="12" t="s">
        <v>685</v>
      </c>
      <c r="J400" s="141" t="s">
        <v>18</v>
      </c>
      <c r="K400" s="137"/>
      <c r="L400" s="13" t="s">
        <v>18</v>
      </c>
      <c r="M400" s="14" t="s">
        <v>22</v>
      </c>
      <c r="N400" s="141" t="s">
        <v>18</v>
      </c>
      <c r="O400" s="136"/>
      <c r="P400" s="137"/>
    </row>
    <row r="401" spans="1:16" x14ac:dyDescent="0.7">
      <c r="A401" s="10" t="s">
        <v>4</v>
      </c>
      <c r="B401" s="11" t="s">
        <v>4</v>
      </c>
      <c r="C401" s="11" t="s">
        <v>4</v>
      </c>
      <c r="D401" s="140" t="s">
        <v>686</v>
      </c>
      <c r="E401" s="137"/>
      <c r="F401" s="141" t="s">
        <v>18</v>
      </c>
      <c r="G401" s="137"/>
      <c r="H401" s="12" t="s">
        <v>18</v>
      </c>
      <c r="I401" s="12" t="s">
        <v>687</v>
      </c>
      <c r="J401" s="141" t="s">
        <v>18</v>
      </c>
      <c r="K401" s="137"/>
      <c r="L401" s="13" t="s">
        <v>18</v>
      </c>
      <c r="M401" s="14" t="s">
        <v>22</v>
      </c>
      <c r="N401" s="141" t="s">
        <v>18</v>
      </c>
      <c r="O401" s="136"/>
      <c r="P401" s="137"/>
    </row>
    <row r="402" spans="1:16" ht="49.2" x14ac:dyDescent="0.7">
      <c r="A402" s="10" t="s">
        <v>4</v>
      </c>
      <c r="B402" s="11" t="s">
        <v>4</v>
      </c>
      <c r="C402" s="11" t="s">
        <v>4</v>
      </c>
      <c r="D402" s="140" t="s">
        <v>688</v>
      </c>
      <c r="E402" s="137"/>
      <c r="F402" s="141" t="s">
        <v>18</v>
      </c>
      <c r="G402" s="137"/>
      <c r="H402" s="12" t="s">
        <v>18</v>
      </c>
      <c r="I402" s="12" t="s">
        <v>687</v>
      </c>
      <c r="J402" s="141" t="s">
        <v>673</v>
      </c>
      <c r="K402" s="137"/>
      <c r="L402" s="13" t="s">
        <v>112</v>
      </c>
      <c r="M402" s="14" t="s">
        <v>22</v>
      </c>
      <c r="N402" s="141" t="s">
        <v>18</v>
      </c>
      <c r="O402" s="136"/>
      <c r="P402" s="137"/>
    </row>
    <row r="403" spans="1:16" x14ac:dyDescent="0.7">
      <c r="A403" s="10" t="s">
        <v>4</v>
      </c>
      <c r="B403" s="11" t="s">
        <v>4</v>
      </c>
      <c r="C403" s="11" t="s">
        <v>4</v>
      </c>
      <c r="D403" s="140" t="s">
        <v>689</v>
      </c>
      <c r="E403" s="137"/>
      <c r="F403" s="141" t="s">
        <v>18</v>
      </c>
      <c r="G403" s="137"/>
      <c r="H403" s="12" t="s">
        <v>18</v>
      </c>
      <c r="I403" s="12" t="s">
        <v>687</v>
      </c>
      <c r="J403" s="141" t="s">
        <v>18</v>
      </c>
      <c r="K403" s="137"/>
      <c r="L403" s="13" t="s">
        <v>18</v>
      </c>
      <c r="M403" s="14" t="s">
        <v>22</v>
      </c>
      <c r="N403" s="141" t="s">
        <v>18</v>
      </c>
      <c r="O403" s="136"/>
      <c r="P403" s="137"/>
    </row>
    <row r="404" spans="1:16" x14ac:dyDescent="0.7">
      <c r="A404" s="10" t="s">
        <v>4</v>
      </c>
      <c r="B404" s="11" t="s">
        <v>4</v>
      </c>
      <c r="C404" s="11" t="s">
        <v>4</v>
      </c>
      <c r="D404" s="140" t="s">
        <v>690</v>
      </c>
      <c r="E404" s="137"/>
      <c r="F404" s="141" t="s">
        <v>18</v>
      </c>
      <c r="G404" s="137"/>
      <c r="H404" s="12" t="s">
        <v>18</v>
      </c>
      <c r="I404" s="12" t="s">
        <v>691</v>
      </c>
      <c r="J404" s="141" t="s">
        <v>18</v>
      </c>
      <c r="K404" s="137"/>
      <c r="L404" s="13" t="s">
        <v>18</v>
      </c>
      <c r="M404" s="14" t="s">
        <v>22</v>
      </c>
      <c r="N404" s="141" t="s">
        <v>18</v>
      </c>
      <c r="O404" s="136"/>
      <c r="P404" s="137"/>
    </row>
    <row r="405" spans="1:16" x14ac:dyDescent="0.7">
      <c r="A405" s="10" t="s">
        <v>4</v>
      </c>
      <c r="B405" s="11" t="s">
        <v>4</v>
      </c>
      <c r="C405" s="11" t="s">
        <v>4</v>
      </c>
      <c r="D405" s="140" t="s">
        <v>692</v>
      </c>
      <c r="E405" s="137"/>
      <c r="F405" s="141" t="s">
        <v>18</v>
      </c>
      <c r="G405" s="137"/>
      <c r="H405" s="12" t="s">
        <v>18</v>
      </c>
      <c r="I405" s="12" t="s">
        <v>693</v>
      </c>
      <c r="J405" s="141" t="s">
        <v>18</v>
      </c>
      <c r="K405" s="137"/>
      <c r="L405" s="13" t="s">
        <v>18</v>
      </c>
      <c r="M405" s="14" t="s">
        <v>22</v>
      </c>
      <c r="N405" s="141" t="s">
        <v>18</v>
      </c>
      <c r="O405" s="136"/>
      <c r="P405" s="137"/>
    </row>
    <row r="406" spans="1:16" x14ac:dyDescent="0.7">
      <c r="A406" s="10" t="s">
        <v>4</v>
      </c>
      <c r="B406" s="11" t="s">
        <v>4</v>
      </c>
      <c r="C406" s="11" t="s">
        <v>4</v>
      </c>
      <c r="D406" s="140" t="s">
        <v>694</v>
      </c>
      <c r="E406" s="137"/>
      <c r="F406" s="141" t="s">
        <v>18</v>
      </c>
      <c r="G406" s="137"/>
      <c r="H406" s="12" t="s">
        <v>18</v>
      </c>
      <c r="I406" s="12" t="s">
        <v>695</v>
      </c>
      <c r="J406" s="141" t="s">
        <v>18</v>
      </c>
      <c r="K406" s="137"/>
      <c r="L406" s="13" t="s">
        <v>18</v>
      </c>
      <c r="M406" s="14" t="s">
        <v>22</v>
      </c>
      <c r="N406" s="141" t="s">
        <v>18</v>
      </c>
      <c r="O406" s="136"/>
      <c r="P406" s="137"/>
    </row>
    <row r="407" spans="1:16" x14ac:dyDescent="0.7">
      <c r="A407" s="10" t="s">
        <v>4</v>
      </c>
      <c r="B407" s="11" t="s">
        <v>4</v>
      </c>
      <c r="C407" s="11" t="s">
        <v>4</v>
      </c>
      <c r="D407" s="140" t="s">
        <v>696</v>
      </c>
      <c r="E407" s="137"/>
      <c r="F407" s="141" t="s">
        <v>18</v>
      </c>
      <c r="G407" s="137"/>
      <c r="H407" s="12" t="s">
        <v>18</v>
      </c>
      <c r="I407" s="12" t="s">
        <v>697</v>
      </c>
      <c r="J407" s="141" t="s">
        <v>18</v>
      </c>
      <c r="K407" s="137"/>
      <c r="L407" s="13" t="s">
        <v>18</v>
      </c>
      <c r="M407" s="14" t="s">
        <v>22</v>
      </c>
      <c r="N407" s="141" t="s">
        <v>18</v>
      </c>
      <c r="O407" s="136"/>
      <c r="P407" s="137"/>
    </row>
    <row r="408" spans="1:16" x14ac:dyDescent="0.7">
      <c r="A408" s="10" t="s">
        <v>4</v>
      </c>
      <c r="B408" s="11" t="s">
        <v>4</v>
      </c>
      <c r="C408" s="11" t="s">
        <v>4</v>
      </c>
      <c r="D408" s="140" t="s">
        <v>698</v>
      </c>
      <c r="E408" s="137"/>
      <c r="F408" s="141" t="s">
        <v>18</v>
      </c>
      <c r="G408" s="137"/>
      <c r="H408" s="12" t="s">
        <v>18</v>
      </c>
      <c r="I408" s="12" t="s">
        <v>699</v>
      </c>
      <c r="J408" s="141" t="s">
        <v>18</v>
      </c>
      <c r="K408" s="137"/>
      <c r="L408" s="13" t="s">
        <v>18</v>
      </c>
      <c r="M408" s="14" t="s">
        <v>22</v>
      </c>
      <c r="N408" s="141" t="s">
        <v>18</v>
      </c>
      <c r="O408" s="136"/>
      <c r="P408" s="137"/>
    </row>
    <row r="409" spans="1:16" x14ac:dyDescent="0.7">
      <c r="A409" s="10" t="s">
        <v>4</v>
      </c>
      <c r="B409" s="11" t="s">
        <v>4</v>
      </c>
      <c r="C409" s="11" t="s">
        <v>4</v>
      </c>
      <c r="D409" s="140" t="s">
        <v>700</v>
      </c>
      <c r="E409" s="137"/>
      <c r="F409" s="141" t="s">
        <v>18</v>
      </c>
      <c r="G409" s="137"/>
      <c r="H409" s="12" t="s">
        <v>18</v>
      </c>
      <c r="I409" s="12" t="s">
        <v>18</v>
      </c>
      <c r="J409" s="141" t="s">
        <v>18</v>
      </c>
      <c r="K409" s="137"/>
      <c r="L409" s="13" t="s">
        <v>113</v>
      </c>
      <c r="M409" s="14" t="s">
        <v>22</v>
      </c>
      <c r="N409" s="141" t="s">
        <v>701</v>
      </c>
      <c r="O409" s="136"/>
      <c r="P409" s="137"/>
    </row>
    <row r="410" spans="1:16" ht="49.2" x14ac:dyDescent="0.7">
      <c r="A410" s="10" t="s">
        <v>4</v>
      </c>
      <c r="B410" s="11" t="s">
        <v>4</v>
      </c>
      <c r="C410" s="11" t="s">
        <v>4</v>
      </c>
      <c r="D410" s="140" t="s">
        <v>702</v>
      </c>
      <c r="E410" s="137"/>
      <c r="F410" s="141" t="s">
        <v>18</v>
      </c>
      <c r="G410" s="137"/>
      <c r="H410" s="12" t="s">
        <v>18</v>
      </c>
      <c r="I410" s="12" t="s">
        <v>18</v>
      </c>
      <c r="J410" s="141" t="s">
        <v>128</v>
      </c>
      <c r="K410" s="137"/>
      <c r="L410" s="13" t="s">
        <v>112</v>
      </c>
      <c r="M410" s="14" t="s">
        <v>22</v>
      </c>
      <c r="N410" s="141" t="s">
        <v>18</v>
      </c>
      <c r="O410" s="136"/>
      <c r="P410" s="137"/>
    </row>
    <row r="411" spans="1:16" ht="73.8" x14ac:dyDescent="0.7">
      <c r="A411" s="10" t="s">
        <v>4</v>
      </c>
      <c r="B411" s="11" t="s">
        <v>4</v>
      </c>
      <c r="C411" s="11" t="s">
        <v>4</v>
      </c>
      <c r="D411" s="140" t="s">
        <v>703</v>
      </c>
      <c r="E411" s="137"/>
      <c r="F411" s="141" t="s">
        <v>18</v>
      </c>
      <c r="G411" s="137"/>
      <c r="H411" s="12" t="s">
        <v>18</v>
      </c>
      <c r="I411" s="12" t="s">
        <v>18</v>
      </c>
      <c r="J411" s="141" t="s">
        <v>673</v>
      </c>
      <c r="K411" s="137"/>
      <c r="L411" s="13" t="s">
        <v>704</v>
      </c>
      <c r="M411" s="14" t="s">
        <v>22</v>
      </c>
      <c r="N411" s="141" t="s">
        <v>705</v>
      </c>
      <c r="O411" s="136"/>
      <c r="P411" s="137"/>
    </row>
    <row r="412" spans="1:16" ht="49.2" x14ac:dyDescent="0.7">
      <c r="A412" s="10" t="s">
        <v>4</v>
      </c>
      <c r="B412" s="11" t="s">
        <v>4</v>
      </c>
      <c r="C412" s="11" t="s">
        <v>4</v>
      </c>
      <c r="D412" s="140" t="s">
        <v>706</v>
      </c>
      <c r="E412" s="137"/>
      <c r="F412" s="141" t="s">
        <v>18</v>
      </c>
      <c r="G412" s="137"/>
      <c r="H412" s="12" t="s">
        <v>18</v>
      </c>
      <c r="I412" s="12" t="s">
        <v>18</v>
      </c>
      <c r="J412" s="141" t="s">
        <v>128</v>
      </c>
      <c r="K412" s="137"/>
      <c r="L412" s="13" t="s">
        <v>112</v>
      </c>
      <c r="M412" s="14" t="s">
        <v>22</v>
      </c>
      <c r="N412" s="141" t="s">
        <v>18</v>
      </c>
      <c r="O412" s="136"/>
      <c r="P412" s="137"/>
    </row>
    <row r="413" spans="1:16" x14ac:dyDescent="0.7">
      <c r="A413" s="10" t="s">
        <v>4</v>
      </c>
      <c r="B413" s="11" t="s">
        <v>4</v>
      </c>
      <c r="C413" s="11" t="s">
        <v>4</v>
      </c>
      <c r="D413" s="140" t="s">
        <v>707</v>
      </c>
      <c r="E413" s="137"/>
      <c r="F413" s="141" t="s">
        <v>18</v>
      </c>
      <c r="G413" s="137"/>
      <c r="H413" s="12" t="s">
        <v>708</v>
      </c>
      <c r="I413" s="12" t="s">
        <v>18</v>
      </c>
      <c r="J413" s="141" t="s">
        <v>18</v>
      </c>
      <c r="K413" s="137"/>
      <c r="L413" s="13" t="s">
        <v>18</v>
      </c>
      <c r="M413" s="14" t="s">
        <v>22</v>
      </c>
      <c r="N413" s="141" t="s">
        <v>18</v>
      </c>
      <c r="O413" s="136"/>
      <c r="P413" s="137"/>
    </row>
    <row r="414" spans="1:16" x14ac:dyDescent="0.7">
      <c r="A414" s="10" t="s">
        <v>4</v>
      </c>
      <c r="B414" s="11" t="s">
        <v>4</v>
      </c>
      <c r="C414" s="11" t="s">
        <v>4</v>
      </c>
      <c r="D414" s="140" t="s">
        <v>709</v>
      </c>
      <c r="E414" s="137"/>
      <c r="F414" s="141" t="s">
        <v>18</v>
      </c>
      <c r="G414" s="137"/>
      <c r="H414" s="12" t="s">
        <v>18</v>
      </c>
      <c r="I414" s="12" t="s">
        <v>18</v>
      </c>
      <c r="J414" s="141" t="s">
        <v>18</v>
      </c>
      <c r="K414" s="137"/>
      <c r="L414" s="13" t="s">
        <v>113</v>
      </c>
      <c r="M414" s="14" t="s">
        <v>22</v>
      </c>
      <c r="N414" s="141" t="s">
        <v>710</v>
      </c>
      <c r="O414" s="136"/>
      <c r="P414" s="137"/>
    </row>
    <row r="415" spans="1:16" x14ac:dyDescent="0.7">
      <c r="A415" s="10" t="s">
        <v>4</v>
      </c>
      <c r="B415" s="11" t="s">
        <v>4</v>
      </c>
      <c r="C415" s="11" t="s">
        <v>4</v>
      </c>
      <c r="D415" s="140" t="s">
        <v>711</v>
      </c>
      <c r="E415" s="137"/>
      <c r="F415" s="141" t="s">
        <v>18</v>
      </c>
      <c r="G415" s="137"/>
      <c r="H415" s="12" t="s">
        <v>712</v>
      </c>
      <c r="I415" s="12" t="s">
        <v>18</v>
      </c>
      <c r="J415" s="141" t="s">
        <v>18</v>
      </c>
      <c r="K415" s="137"/>
      <c r="L415" s="13" t="s">
        <v>18</v>
      </c>
      <c r="M415" s="14" t="s">
        <v>22</v>
      </c>
      <c r="N415" s="141" t="s">
        <v>18</v>
      </c>
      <c r="O415" s="136"/>
      <c r="P415" s="137"/>
    </row>
    <row r="416" spans="1:16" x14ac:dyDescent="0.7">
      <c r="A416" s="10" t="s">
        <v>4</v>
      </c>
      <c r="B416" s="11" t="s">
        <v>4</v>
      </c>
      <c r="C416" s="11" t="s">
        <v>4</v>
      </c>
      <c r="D416" s="140" t="s">
        <v>713</v>
      </c>
      <c r="E416" s="137"/>
      <c r="F416" s="141" t="s">
        <v>18</v>
      </c>
      <c r="G416" s="137"/>
      <c r="H416" s="12" t="s">
        <v>714</v>
      </c>
      <c r="I416" s="12" t="s">
        <v>18</v>
      </c>
      <c r="J416" s="141" t="s">
        <v>18</v>
      </c>
      <c r="K416" s="137"/>
      <c r="L416" s="13" t="s">
        <v>18</v>
      </c>
      <c r="M416" s="14" t="s">
        <v>22</v>
      </c>
      <c r="N416" s="141" t="s">
        <v>18</v>
      </c>
      <c r="O416" s="136"/>
      <c r="P416" s="137"/>
    </row>
    <row r="417" spans="1:16" ht="49.2" x14ac:dyDescent="0.7">
      <c r="A417" s="10" t="s">
        <v>4</v>
      </c>
      <c r="B417" s="11" t="s">
        <v>4</v>
      </c>
      <c r="C417" s="11" t="s">
        <v>4</v>
      </c>
      <c r="D417" s="140" t="s">
        <v>715</v>
      </c>
      <c r="E417" s="137"/>
      <c r="F417" s="141" t="s">
        <v>18</v>
      </c>
      <c r="G417" s="137"/>
      <c r="H417" s="12" t="s">
        <v>18</v>
      </c>
      <c r="I417" s="12" t="s">
        <v>18</v>
      </c>
      <c r="J417" s="141" t="s">
        <v>128</v>
      </c>
      <c r="K417" s="137"/>
      <c r="L417" s="13" t="s">
        <v>112</v>
      </c>
      <c r="M417" s="14" t="s">
        <v>22</v>
      </c>
      <c r="N417" s="141" t="s">
        <v>18</v>
      </c>
      <c r="O417" s="136"/>
      <c r="P417" s="137"/>
    </row>
    <row r="418" spans="1:16" x14ac:dyDescent="0.7">
      <c r="A418" s="10" t="s">
        <v>4</v>
      </c>
      <c r="B418" s="11" t="s">
        <v>4</v>
      </c>
      <c r="C418" s="11" t="s">
        <v>4</v>
      </c>
      <c r="D418" s="140" t="s">
        <v>716</v>
      </c>
      <c r="E418" s="137"/>
      <c r="F418" s="141" t="s">
        <v>18</v>
      </c>
      <c r="G418" s="137"/>
      <c r="H418" s="12" t="s">
        <v>18</v>
      </c>
      <c r="I418" s="12" t="s">
        <v>18</v>
      </c>
      <c r="J418" s="141" t="s">
        <v>18</v>
      </c>
      <c r="K418" s="137"/>
      <c r="L418" s="13" t="s">
        <v>113</v>
      </c>
      <c r="M418" s="14" t="s">
        <v>22</v>
      </c>
      <c r="N418" s="141" t="s">
        <v>717</v>
      </c>
      <c r="O418" s="136"/>
      <c r="P418" s="137"/>
    </row>
    <row r="419" spans="1:16" x14ac:dyDescent="0.7">
      <c r="A419" s="10" t="s">
        <v>4</v>
      </c>
      <c r="B419" s="11" t="s">
        <v>4</v>
      </c>
      <c r="C419" s="11" t="s">
        <v>4</v>
      </c>
      <c r="D419" s="140" t="s">
        <v>718</v>
      </c>
      <c r="E419" s="137"/>
      <c r="F419" s="141" t="s">
        <v>18</v>
      </c>
      <c r="G419" s="137"/>
      <c r="H419" s="12" t="s">
        <v>274</v>
      </c>
      <c r="I419" s="12" t="s">
        <v>18</v>
      </c>
      <c r="J419" s="141" t="s">
        <v>18</v>
      </c>
      <c r="K419" s="137"/>
      <c r="L419" s="13" t="s">
        <v>18</v>
      </c>
      <c r="M419" s="14" t="s">
        <v>22</v>
      </c>
      <c r="N419" s="141" t="s">
        <v>18</v>
      </c>
      <c r="O419" s="136"/>
      <c r="P419" s="137"/>
    </row>
    <row r="420" spans="1:16" ht="73.8" x14ac:dyDescent="0.7">
      <c r="A420" s="10" t="s">
        <v>4</v>
      </c>
      <c r="B420" s="11" t="s">
        <v>4</v>
      </c>
      <c r="C420" s="11" t="s">
        <v>4</v>
      </c>
      <c r="D420" s="140" t="s">
        <v>719</v>
      </c>
      <c r="E420" s="137"/>
      <c r="F420" s="141" t="s">
        <v>18</v>
      </c>
      <c r="G420" s="137"/>
      <c r="H420" s="12" t="s">
        <v>18</v>
      </c>
      <c r="I420" s="12" t="s">
        <v>720</v>
      </c>
      <c r="J420" s="141" t="s">
        <v>721</v>
      </c>
      <c r="K420" s="137"/>
      <c r="L420" s="13" t="s">
        <v>722</v>
      </c>
      <c r="M420" s="14" t="s">
        <v>22</v>
      </c>
      <c r="N420" s="141" t="s">
        <v>717</v>
      </c>
      <c r="O420" s="136"/>
      <c r="P420" s="137"/>
    </row>
    <row r="421" spans="1:16" ht="49.2" x14ac:dyDescent="0.7">
      <c r="A421" s="10" t="s">
        <v>4</v>
      </c>
      <c r="B421" s="11" t="s">
        <v>4</v>
      </c>
      <c r="C421" s="11" t="s">
        <v>4</v>
      </c>
      <c r="D421" s="140" t="s">
        <v>723</v>
      </c>
      <c r="E421" s="137"/>
      <c r="F421" s="141" t="s">
        <v>18</v>
      </c>
      <c r="G421" s="137"/>
      <c r="H421" s="12" t="s">
        <v>18</v>
      </c>
      <c r="I421" s="12" t="s">
        <v>18</v>
      </c>
      <c r="J421" s="141" t="s">
        <v>673</v>
      </c>
      <c r="K421" s="137"/>
      <c r="L421" s="13" t="s">
        <v>112</v>
      </c>
      <c r="M421" s="14" t="s">
        <v>22</v>
      </c>
      <c r="N421" s="141" t="s">
        <v>18</v>
      </c>
      <c r="O421" s="136"/>
      <c r="P421" s="137"/>
    </row>
    <row r="422" spans="1:16" x14ac:dyDescent="0.7">
      <c r="A422" s="10" t="s">
        <v>4</v>
      </c>
      <c r="B422" s="11" t="s">
        <v>4</v>
      </c>
      <c r="C422" s="11" t="s">
        <v>4</v>
      </c>
      <c r="D422" s="140" t="s">
        <v>724</v>
      </c>
      <c r="E422" s="137"/>
      <c r="F422" s="141" t="s">
        <v>18</v>
      </c>
      <c r="G422" s="137"/>
      <c r="H422" s="12" t="s">
        <v>725</v>
      </c>
      <c r="I422" s="12" t="s">
        <v>18</v>
      </c>
      <c r="J422" s="141" t="s">
        <v>18</v>
      </c>
      <c r="K422" s="137"/>
      <c r="L422" s="13" t="s">
        <v>18</v>
      </c>
      <c r="M422" s="14" t="s">
        <v>22</v>
      </c>
      <c r="N422" s="141" t="s">
        <v>18</v>
      </c>
      <c r="O422" s="136"/>
      <c r="P422" s="137"/>
    </row>
    <row r="423" spans="1:16" ht="49.2" x14ac:dyDescent="0.7">
      <c r="A423" s="10" t="s">
        <v>4</v>
      </c>
      <c r="B423" s="11" t="s">
        <v>4</v>
      </c>
      <c r="C423" s="11" t="s">
        <v>4</v>
      </c>
      <c r="D423" s="140" t="s">
        <v>726</v>
      </c>
      <c r="E423" s="137"/>
      <c r="F423" s="141" t="s">
        <v>18</v>
      </c>
      <c r="G423" s="137"/>
      <c r="H423" s="12" t="s">
        <v>18</v>
      </c>
      <c r="I423" s="12" t="s">
        <v>18</v>
      </c>
      <c r="J423" s="141" t="s">
        <v>128</v>
      </c>
      <c r="K423" s="137"/>
      <c r="L423" s="13" t="s">
        <v>112</v>
      </c>
      <c r="M423" s="14" t="s">
        <v>22</v>
      </c>
      <c r="N423" s="141" t="s">
        <v>18</v>
      </c>
      <c r="O423" s="136"/>
      <c r="P423" s="137"/>
    </row>
    <row r="424" spans="1:16" x14ac:dyDescent="0.7">
      <c r="A424" s="10" t="s">
        <v>4</v>
      </c>
      <c r="B424" s="11" t="s">
        <v>4</v>
      </c>
      <c r="C424" s="11" t="s">
        <v>4</v>
      </c>
      <c r="D424" s="140" t="s">
        <v>727</v>
      </c>
      <c r="E424" s="137"/>
      <c r="F424" s="141" t="s">
        <v>18</v>
      </c>
      <c r="G424" s="137"/>
      <c r="H424" s="12" t="s">
        <v>18</v>
      </c>
      <c r="I424" s="12" t="s">
        <v>18</v>
      </c>
      <c r="J424" s="141" t="s">
        <v>18</v>
      </c>
      <c r="K424" s="137"/>
      <c r="L424" s="13" t="s">
        <v>113</v>
      </c>
      <c r="M424" s="14" t="s">
        <v>22</v>
      </c>
      <c r="N424" s="141" t="s">
        <v>84</v>
      </c>
      <c r="O424" s="136"/>
      <c r="P424" s="137"/>
    </row>
    <row r="425" spans="1:16" x14ac:dyDescent="0.7">
      <c r="A425" s="10" t="s">
        <v>4</v>
      </c>
      <c r="B425" s="11" t="s">
        <v>4</v>
      </c>
      <c r="C425" s="11" t="s">
        <v>4</v>
      </c>
      <c r="D425" s="140" t="s">
        <v>728</v>
      </c>
      <c r="E425" s="137"/>
      <c r="F425" s="141" t="s">
        <v>18</v>
      </c>
      <c r="G425" s="137"/>
      <c r="H425" s="12" t="s">
        <v>729</v>
      </c>
      <c r="I425" s="12" t="s">
        <v>18</v>
      </c>
      <c r="J425" s="141" t="s">
        <v>18</v>
      </c>
      <c r="K425" s="137"/>
      <c r="L425" s="13" t="s">
        <v>18</v>
      </c>
      <c r="M425" s="14" t="s">
        <v>22</v>
      </c>
      <c r="N425" s="141" t="s">
        <v>18</v>
      </c>
      <c r="O425" s="136"/>
      <c r="P425" s="137"/>
    </row>
    <row r="426" spans="1:16" x14ac:dyDescent="0.7">
      <c r="A426" s="10" t="s">
        <v>4</v>
      </c>
      <c r="B426" s="11" t="s">
        <v>4</v>
      </c>
      <c r="C426" s="11" t="s">
        <v>4</v>
      </c>
      <c r="D426" s="140" t="s">
        <v>730</v>
      </c>
      <c r="E426" s="137"/>
      <c r="F426" s="141" t="s">
        <v>18</v>
      </c>
      <c r="G426" s="137"/>
      <c r="H426" s="12" t="s">
        <v>731</v>
      </c>
      <c r="I426" s="12" t="s">
        <v>18</v>
      </c>
      <c r="J426" s="141" t="s">
        <v>18</v>
      </c>
      <c r="K426" s="137"/>
      <c r="L426" s="13" t="s">
        <v>18</v>
      </c>
      <c r="M426" s="14" t="s">
        <v>22</v>
      </c>
      <c r="N426" s="141" t="s">
        <v>18</v>
      </c>
      <c r="O426" s="136"/>
      <c r="P426" s="137"/>
    </row>
    <row r="427" spans="1:16" x14ac:dyDescent="0.7">
      <c r="A427" s="10" t="s">
        <v>4</v>
      </c>
      <c r="B427" s="11" t="s">
        <v>4</v>
      </c>
      <c r="C427" s="140" t="s">
        <v>732</v>
      </c>
      <c r="D427" s="136"/>
      <c r="E427" s="137"/>
      <c r="F427" s="141" t="s">
        <v>4</v>
      </c>
      <c r="G427" s="137"/>
      <c r="H427" s="12" t="s">
        <v>4</v>
      </c>
      <c r="I427" s="12" t="s">
        <v>4</v>
      </c>
      <c r="J427" s="141" t="s">
        <v>4</v>
      </c>
      <c r="K427" s="137"/>
      <c r="L427" s="13" t="s">
        <v>4</v>
      </c>
      <c r="M427" s="14" t="s">
        <v>4</v>
      </c>
      <c r="N427" s="141" t="s">
        <v>4</v>
      </c>
      <c r="O427" s="136"/>
      <c r="P427" s="137"/>
    </row>
    <row r="428" spans="1:16" ht="49.2" x14ac:dyDescent="0.7">
      <c r="A428" s="10" t="s">
        <v>4</v>
      </c>
      <c r="B428" s="11" t="s">
        <v>4</v>
      </c>
      <c r="C428" s="11" t="s">
        <v>4</v>
      </c>
      <c r="D428" s="140" t="s">
        <v>733</v>
      </c>
      <c r="E428" s="137"/>
      <c r="F428" s="141" t="s">
        <v>18</v>
      </c>
      <c r="G428" s="137"/>
      <c r="H428" s="12" t="s">
        <v>18</v>
      </c>
      <c r="I428" s="12" t="s">
        <v>734</v>
      </c>
      <c r="J428" s="141" t="s">
        <v>735</v>
      </c>
      <c r="K428" s="137"/>
      <c r="L428" s="13" t="s">
        <v>112</v>
      </c>
      <c r="M428" s="14" t="s">
        <v>22</v>
      </c>
      <c r="N428" s="141" t="s">
        <v>18</v>
      </c>
      <c r="O428" s="136"/>
      <c r="P428" s="137"/>
    </row>
    <row r="429" spans="1:16" ht="49.2" x14ac:dyDescent="0.7">
      <c r="A429" s="10" t="s">
        <v>4</v>
      </c>
      <c r="B429" s="11" t="s">
        <v>4</v>
      </c>
      <c r="C429" s="11" t="s">
        <v>4</v>
      </c>
      <c r="D429" s="140" t="s">
        <v>736</v>
      </c>
      <c r="E429" s="137"/>
      <c r="F429" s="141" t="s">
        <v>18</v>
      </c>
      <c r="G429" s="137"/>
      <c r="H429" s="12" t="s">
        <v>18</v>
      </c>
      <c r="I429" s="12" t="s">
        <v>18</v>
      </c>
      <c r="J429" s="141" t="s">
        <v>737</v>
      </c>
      <c r="K429" s="137"/>
      <c r="L429" s="13" t="s">
        <v>112</v>
      </c>
      <c r="M429" s="14" t="s">
        <v>22</v>
      </c>
      <c r="N429" s="141" t="s">
        <v>18</v>
      </c>
      <c r="O429" s="136"/>
      <c r="P429" s="137"/>
    </row>
    <row r="430" spans="1:16" ht="49.2" x14ac:dyDescent="0.7">
      <c r="A430" s="10" t="s">
        <v>4</v>
      </c>
      <c r="B430" s="11" t="s">
        <v>4</v>
      </c>
      <c r="C430" s="11" t="s">
        <v>4</v>
      </c>
      <c r="D430" s="140" t="s">
        <v>738</v>
      </c>
      <c r="E430" s="137"/>
      <c r="F430" s="141" t="s">
        <v>18</v>
      </c>
      <c r="G430" s="137"/>
      <c r="H430" s="12" t="s">
        <v>18</v>
      </c>
      <c r="I430" s="12" t="s">
        <v>18</v>
      </c>
      <c r="J430" s="141" t="s">
        <v>739</v>
      </c>
      <c r="K430" s="137"/>
      <c r="L430" s="13" t="s">
        <v>112</v>
      </c>
      <c r="M430" s="14" t="s">
        <v>22</v>
      </c>
      <c r="N430" s="141" t="s">
        <v>18</v>
      </c>
      <c r="O430" s="136"/>
      <c r="P430" s="137"/>
    </row>
    <row r="431" spans="1:16" x14ac:dyDescent="0.7">
      <c r="A431" s="10" t="s">
        <v>4</v>
      </c>
      <c r="B431" s="11" t="s">
        <v>4</v>
      </c>
      <c r="C431" s="11" t="s">
        <v>4</v>
      </c>
      <c r="D431" s="140" t="s">
        <v>740</v>
      </c>
      <c r="E431" s="137"/>
      <c r="F431" s="141" t="s">
        <v>18</v>
      </c>
      <c r="G431" s="137"/>
      <c r="H431" s="12" t="s">
        <v>18</v>
      </c>
      <c r="I431" s="12" t="s">
        <v>18</v>
      </c>
      <c r="J431" s="141" t="s">
        <v>18</v>
      </c>
      <c r="K431" s="137"/>
      <c r="L431" s="13" t="s">
        <v>113</v>
      </c>
      <c r="M431" s="14" t="s">
        <v>22</v>
      </c>
      <c r="N431" s="141" t="s">
        <v>741</v>
      </c>
      <c r="O431" s="136"/>
      <c r="P431" s="137"/>
    </row>
    <row r="432" spans="1:16" ht="49.2" x14ac:dyDescent="0.7">
      <c r="A432" s="10" t="s">
        <v>4</v>
      </c>
      <c r="B432" s="11" t="s">
        <v>4</v>
      </c>
      <c r="C432" s="11" t="s">
        <v>4</v>
      </c>
      <c r="D432" s="140" t="s">
        <v>742</v>
      </c>
      <c r="E432" s="137"/>
      <c r="F432" s="141" t="s">
        <v>18</v>
      </c>
      <c r="G432" s="137"/>
      <c r="H432" s="12" t="s">
        <v>18</v>
      </c>
      <c r="I432" s="12" t="s">
        <v>18</v>
      </c>
      <c r="J432" s="141" t="s">
        <v>84</v>
      </c>
      <c r="K432" s="137"/>
      <c r="L432" s="13" t="s">
        <v>112</v>
      </c>
      <c r="M432" s="14" t="s">
        <v>22</v>
      </c>
      <c r="N432" s="141" t="s">
        <v>18</v>
      </c>
      <c r="O432" s="136"/>
      <c r="P432" s="137"/>
    </row>
    <row r="433" spans="1:16" x14ac:dyDescent="0.7">
      <c r="A433" s="10" t="s">
        <v>4</v>
      </c>
      <c r="B433" s="11" t="s">
        <v>4</v>
      </c>
      <c r="C433" s="11" t="s">
        <v>4</v>
      </c>
      <c r="D433" s="140" t="s">
        <v>743</v>
      </c>
      <c r="E433" s="137"/>
      <c r="F433" s="141" t="s">
        <v>18</v>
      </c>
      <c r="G433" s="137"/>
      <c r="H433" s="12" t="s">
        <v>744</v>
      </c>
      <c r="I433" s="12" t="s">
        <v>18</v>
      </c>
      <c r="J433" s="141" t="s">
        <v>18</v>
      </c>
      <c r="K433" s="137"/>
      <c r="L433" s="13" t="s">
        <v>18</v>
      </c>
      <c r="M433" s="14" t="s">
        <v>22</v>
      </c>
      <c r="N433" s="141" t="s">
        <v>18</v>
      </c>
      <c r="O433" s="136"/>
      <c r="P433" s="137"/>
    </row>
    <row r="434" spans="1:16" x14ac:dyDescent="0.7">
      <c r="A434" s="10" t="s">
        <v>4</v>
      </c>
      <c r="B434" s="11" t="s">
        <v>4</v>
      </c>
      <c r="C434" s="11" t="s">
        <v>4</v>
      </c>
      <c r="D434" s="140" t="s">
        <v>745</v>
      </c>
      <c r="E434" s="137"/>
      <c r="F434" s="141" t="s">
        <v>18</v>
      </c>
      <c r="G434" s="137"/>
      <c r="H434" s="12" t="s">
        <v>746</v>
      </c>
      <c r="I434" s="12" t="s">
        <v>18</v>
      </c>
      <c r="J434" s="141" t="s">
        <v>18</v>
      </c>
      <c r="K434" s="137"/>
      <c r="L434" s="13" t="s">
        <v>18</v>
      </c>
      <c r="M434" s="14" t="s">
        <v>22</v>
      </c>
      <c r="N434" s="141" t="s">
        <v>18</v>
      </c>
      <c r="O434" s="136"/>
      <c r="P434" s="137"/>
    </row>
    <row r="435" spans="1:16" ht="49.2" x14ac:dyDescent="0.7">
      <c r="A435" s="10" t="s">
        <v>4</v>
      </c>
      <c r="B435" s="11" t="s">
        <v>4</v>
      </c>
      <c r="C435" s="11" t="s">
        <v>4</v>
      </c>
      <c r="D435" s="140" t="s">
        <v>747</v>
      </c>
      <c r="E435" s="137"/>
      <c r="F435" s="141" t="s">
        <v>18</v>
      </c>
      <c r="G435" s="137"/>
      <c r="H435" s="12" t="s">
        <v>18</v>
      </c>
      <c r="I435" s="12" t="s">
        <v>18</v>
      </c>
      <c r="J435" s="141" t="s">
        <v>562</v>
      </c>
      <c r="K435" s="137"/>
      <c r="L435" s="13" t="s">
        <v>112</v>
      </c>
      <c r="M435" s="14" t="s">
        <v>22</v>
      </c>
      <c r="N435" s="141" t="s">
        <v>18</v>
      </c>
      <c r="O435" s="136"/>
      <c r="P435" s="137"/>
    </row>
    <row r="436" spans="1:16" x14ac:dyDescent="0.7">
      <c r="A436" s="10" t="s">
        <v>4</v>
      </c>
      <c r="B436" s="11" t="s">
        <v>4</v>
      </c>
      <c r="C436" s="11" t="s">
        <v>4</v>
      </c>
      <c r="D436" s="140" t="s">
        <v>748</v>
      </c>
      <c r="E436" s="137"/>
      <c r="F436" s="141" t="s">
        <v>18</v>
      </c>
      <c r="G436" s="137"/>
      <c r="H436" s="12" t="s">
        <v>18</v>
      </c>
      <c r="I436" s="12" t="s">
        <v>18</v>
      </c>
      <c r="J436" s="141" t="s">
        <v>18</v>
      </c>
      <c r="K436" s="137"/>
      <c r="L436" s="13" t="s">
        <v>113</v>
      </c>
      <c r="M436" s="14" t="s">
        <v>22</v>
      </c>
      <c r="N436" s="141" t="s">
        <v>749</v>
      </c>
      <c r="O436" s="136"/>
      <c r="P436" s="137"/>
    </row>
    <row r="437" spans="1:16" x14ac:dyDescent="0.7">
      <c r="A437" s="10" t="s">
        <v>4</v>
      </c>
      <c r="B437" s="11" t="s">
        <v>4</v>
      </c>
      <c r="C437" s="11" t="s">
        <v>4</v>
      </c>
      <c r="D437" s="140" t="s">
        <v>750</v>
      </c>
      <c r="E437" s="137"/>
      <c r="F437" s="141" t="s">
        <v>18</v>
      </c>
      <c r="G437" s="137"/>
      <c r="H437" s="12" t="s">
        <v>751</v>
      </c>
      <c r="I437" s="12" t="s">
        <v>18</v>
      </c>
      <c r="J437" s="141" t="s">
        <v>18</v>
      </c>
      <c r="K437" s="137"/>
      <c r="L437" s="13" t="s">
        <v>18</v>
      </c>
      <c r="M437" s="14" t="s">
        <v>22</v>
      </c>
      <c r="N437" s="141" t="s">
        <v>18</v>
      </c>
      <c r="O437" s="136"/>
      <c r="P437" s="137"/>
    </row>
    <row r="438" spans="1:16" x14ac:dyDescent="0.7">
      <c r="A438" s="10" t="s">
        <v>4</v>
      </c>
      <c r="B438" s="11" t="s">
        <v>4</v>
      </c>
      <c r="C438" s="11" t="s">
        <v>4</v>
      </c>
      <c r="D438" s="140" t="s">
        <v>752</v>
      </c>
      <c r="E438" s="137"/>
      <c r="F438" s="141" t="s">
        <v>18</v>
      </c>
      <c r="G438" s="137"/>
      <c r="H438" s="12" t="s">
        <v>18</v>
      </c>
      <c r="I438" s="12" t="s">
        <v>18</v>
      </c>
      <c r="J438" s="141" t="s">
        <v>18</v>
      </c>
      <c r="K438" s="137"/>
      <c r="L438" s="13" t="s">
        <v>113</v>
      </c>
      <c r="M438" s="14" t="s">
        <v>22</v>
      </c>
      <c r="N438" s="141" t="s">
        <v>714</v>
      </c>
      <c r="O438" s="136"/>
      <c r="P438" s="137"/>
    </row>
    <row r="439" spans="1:16" x14ac:dyDescent="0.7">
      <c r="A439" s="10" t="s">
        <v>4</v>
      </c>
      <c r="B439" s="11" t="s">
        <v>4</v>
      </c>
      <c r="C439" s="11" t="s">
        <v>4</v>
      </c>
      <c r="D439" s="140" t="s">
        <v>753</v>
      </c>
      <c r="E439" s="137"/>
      <c r="F439" s="141" t="s">
        <v>18</v>
      </c>
      <c r="G439" s="137"/>
      <c r="H439" s="12" t="s">
        <v>18</v>
      </c>
      <c r="I439" s="12" t="s">
        <v>18</v>
      </c>
      <c r="J439" s="141" t="s">
        <v>18</v>
      </c>
      <c r="K439" s="137"/>
      <c r="L439" s="13" t="s">
        <v>113</v>
      </c>
      <c r="M439" s="14" t="s">
        <v>22</v>
      </c>
      <c r="N439" s="141" t="s">
        <v>754</v>
      </c>
      <c r="O439" s="136"/>
      <c r="P439" s="137"/>
    </row>
    <row r="440" spans="1:16" x14ac:dyDescent="0.7">
      <c r="A440" s="10" t="s">
        <v>4</v>
      </c>
      <c r="B440" s="11" t="s">
        <v>4</v>
      </c>
      <c r="C440" s="11" t="s">
        <v>4</v>
      </c>
      <c r="D440" s="140" t="s">
        <v>755</v>
      </c>
      <c r="E440" s="137"/>
      <c r="F440" s="141" t="s">
        <v>18</v>
      </c>
      <c r="G440" s="137"/>
      <c r="H440" s="12" t="s">
        <v>756</v>
      </c>
      <c r="I440" s="12" t="s">
        <v>18</v>
      </c>
      <c r="J440" s="141" t="s">
        <v>18</v>
      </c>
      <c r="K440" s="137"/>
      <c r="L440" s="13" t="s">
        <v>18</v>
      </c>
      <c r="M440" s="14" t="s">
        <v>22</v>
      </c>
      <c r="N440" s="141" t="s">
        <v>18</v>
      </c>
      <c r="O440" s="136"/>
      <c r="P440" s="137"/>
    </row>
    <row r="441" spans="1:16" x14ac:dyDescent="0.7">
      <c r="A441" s="1" t="s">
        <v>476</v>
      </c>
      <c r="B441" s="136"/>
      <c r="C441" s="136"/>
      <c r="D441" s="136"/>
      <c r="E441" s="137"/>
      <c r="F441" s="139" t="s">
        <v>18</v>
      </c>
      <c r="G441" s="137"/>
      <c r="H441" s="15" t="s">
        <v>757</v>
      </c>
      <c r="I441" s="15" t="s">
        <v>758</v>
      </c>
      <c r="J441" s="139" t="s">
        <v>759</v>
      </c>
      <c r="K441" s="137"/>
      <c r="L441" s="5" t="s">
        <v>4</v>
      </c>
      <c r="M441" s="16" t="s">
        <v>4</v>
      </c>
      <c r="N441" s="139" t="s">
        <v>760</v>
      </c>
      <c r="O441" s="136"/>
      <c r="P441" s="137"/>
    </row>
    <row r="442" spans="1:16" x14ac:dyDescent="0.7">
      <c r="A442" s="1" t="s">
        <v>219</v>
      </c>
      <c r="B442" s="136"/>
      <c r="C442" s="136"/>
      <c r="D442" s="136"/>
      <c r="E442" s="137"/>
      <c r="F442" s="139" t="s">
        <v>18</v>
      </c>
      <c r="G442" s="137"/>
      <c r="H442" s="15" t="s">
        <v>757</v>
      </c>
      <c r="I442" s="15" t="s">
        <v>758</v>
      </c>
      <c r="J442" s="139" t="s">
        <v>759</v>
      </c>
      <c r="K442" s="137"/>
      <c r="L442" s="5" t="s">
        <v>4</v>
      </c>
      <c r="M442" s="16" t="s">
        <v>4</v>
      </c>
      <c r="N442" s="139" t="s">
        <v>760</v>
      </c>
      <c r="O442" s="136"/>
      <c r="P442" s="137"/>
    </row>
    <row r="443" spans="1:16" x14ac:dyDescent="0.7">
      <c r="A443" s="5" t="s">
        <v>4</v>
      </c>
      <c r="B443" s="142" t="s">
        <v>225</v>
      </c>
      <c r="C443" s="136"/>
      <c r="D443" s="136"/>
      <c r="E443" s="137"/>
      <c r="F443" s="143" t="s">
        <v>4</v>
      </c>
      <c r="G443" s="137"/>
      <c r="H443" s="4" t="s">
        <v>4</v>
      </c>
      <c r="I443" s="4" t="s">
        <v>4</v>
      </c>
      <c r="J443" s="143" t="s">
        <v>4</v>
      </c>
      <c r="K443" s="137"/>
      <c r="L443" s="5" t="s">
        <v>4</v>
      </c>
      <c r="M443" s="6" t="s">
        <v>4</v>
      </c>
      <c r="N443" s="143" t="s">
        <v>4</v>
      </c>
      <c r="O443" s="136"/>
      <c r="P443" s="137"/>
    </row>
    <row r="444" spans="1:16" x14ac:dyDescent="0.7">
      <c r="A444" s="5" t="s">
        <v>4</v>
      </c>
      <c r="B444" s="142" t="s">
        <v>226</v>
      </c>
      <c r="C444" s="136"/>
      <c r="D444" s="136"/>
      <c r="E444" s="137"/>
      <c r="F444" s="143" t="s">
        <v>4</v>
      </c>
      <c r="G444" s="137"/>
      <c r="H444" s="4" t="s">
        <v>4</v>
      </c>
      <c r="I444" s="4" t="s">
        <v>4</v>
      </c>
      <c r="J444" s="143" t="s">
        <v>4</v>
      </c>
      <c r="K444" s="137"/>
      <c r="L444" s="5" t="s">
        <v>4</v>
      </c>
      <c r="M444" s="6" t="s">
        <v>4</v>
      </c>
      <c r="N444" s="143" t="s">
        <v>4</v>
      </c>
      <c r="O444" s="136"/>
      <c r="P444" s="137"/>
    </row>
    <row r="445" spans="1:16" ht="49.2" x14ac:dyDescent="0.7">
      <c r="A445" s="10" t="s">
        <v>4</v>
      </c>
      <c r="B445" s="11" t="s">
        <v>4</v>
      </c>
      <c r="C445" s="140" t="s">
        <v>227</v>
      </c>
      <c r="D445" s="136"/>
      <c r="E445" s="137"/>
      <c r="F445" s="141" t="s">
        <v>18</v>
      </c>
      <c r="G445" s="137"/>
      <c r="H445" s="12" t="s">
        <v>18</v>
      </c>
      <c r="I445" s="12" t="s">
        <v>761</v>
      </c>
      <c r="J445" s="141" t="s">
        <v>128</v>
      </c>
      <c r="K445" s="137"/>
      <c r="L445" s="13" t="s">
        <v>112</v>
      </c>
      <c r="M445" s="14" t="s">
        <v>22</v>
      </c>
      <c r="N445" s="141" t="s">
        <v>18</v>
      </c>
      <c r="O445" s="136"/>
      <c r="P445" s="137"/>
    </row>
    <row r="446" spans="1:16" x14ac:dyDescent="0.7">
      <c r="A446" s="10" t="s">
        <v>4</v>
      </c>
      <c r="B446" s="11" t="s">
        <v>4</v>
      </c>
      <c r="C446" s="11" t="s">
        <v>4</v>
      </c>
      <c r="D446" s="140" t="s">
        <v>762</v>
      </c>
      <c r="E446" s="137"/>
      <c r="F446" s="141" t="s">
        <v>18</v>
      </c>
      <c r="G446" s="137"/>
      <c r="H446" s="12" t="s">
        <v>18</v>
      </c>
      <c r="I446" s="12" t="s">
        <v>18</v>
      </c>
      <c r="J446" s="141" t="s">
        <v>18</v>
      </c>
      <c r="K446" s="137"/>
      <c r="L446" s="13" t="s">
        <v>113</v>
      </c>
      <c r="M446" s="14" t="s">
        <v>22</v>
      </c>
      <c r="N446" s="141" t="s">
        <v>86</v>
      </c>
      <c r="O446" s="136"/>
      <c r="P446" s="137"/>
    </row>
    <row r="447" spans="1:16" x14ac:dyDescent="0.7">
      <c r="A447" s="1" t="s">
        <v>229</v>
      </c>
      <c r="B447" s="136"/>
      <c r="C447" s="136"/>
      <c r="D447" s="136"/>
      <c r="E447" s="137"/>
      <c r="F447" s="139" t="s">
        <v>18</v>
      </c>
      <c r="G447" s="137"/>
      <c r="H447" s="15" t="s">
        <v>18</v>
      </c>
      <c r="I447" s="15" t="s">
        <v>761</v>
      </c>
      <c r="J447" s="139" t="s">
        <v>128</v>
      </c>
      <c r="K447" s="137"/>
      <c r="L447" s="5" t="s">
        <v>4</v>
      </c>
      <c r="M447" s="16" t="s">
        <v>4</v>
      </c>
      <c r="N447" s="139" t="s">
        <v>86</v>
      </c>
      <c r="O447" s="136"/>
      <c r="P447" s="137"/>
    </row>
    <row r="448" spans="1:16" x14ac:dyDescent="0.7">
      <c r="A448" s="1" t="s">
        <v>230</v>
      </c>
      <c r="B448" s="136"/>
      <c r="C448" s="136"/>
      <c r="D448" s="136"/>
      <c r="E448" s="137"/>
      <c r="F448" s="139" t="s">
        <v>18</v>
      </c>
      <c r="G448" s="137"/>
      <c r="H448" s="15" t="s">
        <v>18</v>
      </c>
      <c r="I448" s="15" t="s">
        <v>761</v>
      </c>
      <c r="J448" s="139" t="s">
        <v>128</v>
      </c>
      <c r="K448" s="137"/>
      <c r="L448" s="5" t="s">
        <v>4</v>
      </c>
      <c r="M448" s="16" t="s">
        <v>4</v>
      </c>
      <c r="N448" s="139" t="s">
        <v>86</v>
      </c>
      <c r="O448" s="136"/>
      <c r="P448" s="137"/>
    </row>
    <row r="449" spans="1:16" x14ac:dyDescent="0.7">
      <c r="A449" s="1" t="s">
        <v>763</v>
      </c>
      <c r="B449" s="136"/>
      <c r="C449" s="136"/>
      <c r="D449" s="136"/>
      <c r="E449" s="137"/>
      <c r="F449" s="139" t="s">
        <v>18</v>
      </c>
      <c r="G449" s="137"/>
      <c r="H449" s="15" t="s">
        <v>757</v>
      </c>
      <c r="I449" s="15" t="s">
        <v>764</v>
      </c>
      <c r="J449" s="139" t="s">
        <v>765</v>
      </c>
      <c r="K449" s="137"/>
      <c r="L449" s="5" t="s">
        <v>4</v>
      </c>
      <c r="M449" s="16" t="s">
        <v>4</v>
      </c>
      <c r="N449" s="139" t="s">
        <v>766</v>
      </c>
      <c r="O449" s="136"/>
      <c r="P449" s="137"/>
    </row>
    <row r="450" spans="1:16" x14ac:dyDescent="0.7">
      <c r="A450" s="144" t="s">
        <v>767</v>
      </c>
      <c r="B450" s="145"/>
      <c r="C450" s="145"/>
      <c r="D450" s="145"/>
      <c r="E450" s="146"/>
      <c r="F450" s="144" t="s">
        <v>4</v>
      </c>
      <c r="G450" s="146"/>
      <c r="H450" s="7" t="s">
        <v>4</v>
      </c>
      <c r="I450" s="7" t="s">
        <v>4</v>
      </c>
      <c r="J450" s="144" t="s">
        <v>4</v>
      </c>
      <c r="K450" s="146"/>
      <c r="L450" s="8" t="s">
        <v>4</v>
      </c>
      <c r="M450" s="9" t="s">
        <v>4</v>
      </c>
      <c r="N450" s="143" t="s">
        <v>4</v>
      </c>
      <c r="O450" s="136"/>
      <c r="P450" s="137"/>
    </row>
    <row r="451" spans="1:16" x14ac:dyDescent="0.7">
      <c r="A451" s="5" t="s">
        <v>4</v>
      </c>
      <c r="B451" s="142" t="s">
        <v>191</v>
      </c>
      <c r="C451" s="136"/>
      <c r="D451" s="136"/>
      <c r="E451" s="137"/>
      <c r="F451" s="143" t="s">
        <v>4</v>
      </c>
      <c r="G451" s="137"/>
      <c r="H451" s="4" t="s">
        <v>4</v>
      </c>
      <c r="I451" s="4" t="s">
        <v>4</v>
      </c>
      <c r="J451" s="143" t="s">
        <v>4</v>
      </c>
      <c r="K451" s="137"/>
      <c r="L451" s="5" t="s">
        <v>4</v>
      </c>
      <c r="M451" s="6" t="s">
        <v>4</v>
      </c>
      <c r="N451" s="143" t="s">
        <v>4</v>
      </c>
      <c r="O451" s="136"/>
      <c r="P451" s="137"/>
    </row>
    <row r="452" spans="1:16" x14ac:dyDescent="0.7">
      <c r="A452" s="5" t="s">
        <v>4</v>
      </c>
      <c r="B452" s="142" t="s">
        <v>472</v>
      </c>
      <c r="C452" s="136"/>
      <c r="D452" s="136"/>
      <c r="E452" s="137"/>
      <c r="F452" s="143" t="s">
        <v>4</v>
      </c>
      <c r="G452" s="137"/>
      <c r="H452" s="4" t="s">
        <v>4</v>
      </c>
      <c r="I452" s="4" t="s">
        <v>4</v>
      </c>
      <c r="J452" s="143" t="s">
        <v>4</v>
      </c>
      <c r="K452" s="137"/>
      <c r="L452" s="5" t="s">
        <v>4</v>
      </c>
      <c r="M452" s="6" t="s">
        <v>4</v>
      </c>
      <c r="N452" s="143" t="s">
        <v>4</v>
      </c>
      <c r="O452" s="136"/>
      <c r="P452" s="137"/>
    </row>
    <row r="453" spans="1:16" x14ac:dyDescent="0.7">
      <c r="A453" s="10" t="s">
        <v>4</v>
      </c>
      <c r="B453" s="11" t="s">
        <v>4</v>
      </c>
      <c r="C453" s="140" t="s">
        <v>732</v>
      </c>
      <c r="D453" s="136"/>
      <c r="E453" s="137"/>
      <c r="F453" s="141" t="s">
        <v>4</v>
      </c>
      <c r="G453" s="137"/>
      <c r="H453" s="12" t="s">
        <v>4</v>
      </c>
      <c r="I453" s="12" t="s">
        <v>4</v>
      </c>
      <c r="J453" s="141" t="s">
        <v>4</v>
      </c>
      <c r="K453" s="137"/>
      <c r="L453" s="13" t="s">
        <v>4</v>
      </c>
      <c r="M453" s="14" t="s">
        <v>4</v>
      </c>
      <c r="N453" s="141" t="s">
        <v>4</v>
      </c>
      <c r="O453" s="136"/>
      <c r="P453" s="137"/>
    </row>
    <row r="454" spans="1:16" ht="49.2" x14ac:dyDescent="0.7">
      <c r="A454" s="10" t="s">
        <v>4</v>
      </c>
      <c r="B454" s="11" t="s">
        <v>4</v>
      </c>
      <c r="C454" s="11" t="s">
        <v>4</v>
      </c>
      <c r="D454" s="140" t="s">
        <v>768</v>
      </c>
      <c r="E454" s="137"/>
      <c r="F454" s="141" t="s">
        <v>18</v>
      </c>
      <c r="G454" s="137"/>
      <c r="H454" s="12" t="s">
        <v>18</v>
      </c>
      <c r="I454" s="12" t="s">
        <v>18</v>
      </c>
      <c r="J454" s="141" t="s">
        <v>562</v>
      </c>
      <c r="K454" s="137"/>
      <c r="L454" s="13" t="s">
        <v>112</v>
      </c>
      <c r="M454" s="14" t="s">
        <v>22</v>
      </c>
      <c r="N454" s="141" t="s">
        <v>18</v>
      </c>
      <c r="O454" s="136"/>
      <c r="P454" s="137"/>
    </row>
    <row r="455" spans="1:16" x14ac:dyDescent="0.7">
      <c r="A455" s="1" t="s">
        <v>476</v>
      </c>
      <c r="B455" s="136"/>
      <c r="C455" s="136"/>
      <c r="D455" s="136"/>
      <c r="E455" s="137"/>
      <c r="F455" s="139" t="s">
        <v>18</v>
      </c>
      <c r="G455" s="137"/>
      <c r="H455" s="15" t="s">
        <v>18</v>
      </c>
      <c r="I455" s="15" t="s">
        <v>18</v>
      </c>
      <c r="J455" s="139" t="s">
        <v>562</v>
      </c>
      <c r="K455" s="137"/>
      <c r="L455" s="5" t="s">
        <v>4</v>
      </c>
      <c r="M455" s="16" t="s">
        <v>4</v>
      </c>
      <c r="N455" s="139" t="s">
        <v>18</v>
      </c>
      <c r="O455" s="136"/>
      <c r="P455" s="137"/>
    </row>
    <row r="456" spans="1:16" x14ac:dyDescent="0.7">
      <c r="A456" s="1" t="s">
        <v>219</v>
      </c>
      <c r="B456" s="136"/>
      <c r="C456" s="136"/>
      <c r="D456" s="136"/>
      <c r="E456" s="137"/>
      <c r="F456" s="139" t="s">
        <v>18</v>
      </c>
      <c r="G456" s="137"/>
      <c r="H456" s="15" t="s">
        <v>18</v>
      </c>
      <c r="I456" s="15" t="s">
        <v>18</v>
      </c>
      <c r="J456" s="139" t="s">
        <v>562</v>
      </c>
      <c r="K456" s="137"/>
      <c r="L456" s="5" t="s">
        <v>4</v>
      </c>
      <c r="M456" s="16" t="s">
        <v>4</v>
      </c>
      <c r="N456" s="139" t="s">
        <v>18</v>
      </c>
      <c r="O456" s="136"/>
      <c r="P456" s="137"/>
    </row>
    <row r="457" spans="1:16" x14ac:dyDescent="0.7">
      <c r="A457" s="1" t="s">
        <v>769</v>
      </c>
      <c r="B457" s="136"/>
      <c r="C457" s="136"/>
      <c r="D457" s="136"/>
      <c r="E457" s="137"/>
      <c r="F457" s="139" t="s">
        <v>18</v>
      </c>
      <c r="G457" s="137"/>
      <c r="H457" s="15" t="s">
        <v>18</v>
      </c>
      <c r="I457" s="15" t="s">
        <v>18</v>
      </c>
      <c r="J457" s="139" t="s">
        <v>562</v>
      </c>
      <c r="K457" s="137"/>
      <c r="L457" s="5" t="s">
        <v>4</v>
      </c>
      <c r="M457" s="16" t="s">
        <v>4</v>
      </c>
      <c r="N457" s="139" t="s">
        <v>18</v>
      </c>
      <c r="O457" s="136"/>
      <c r="P457" s="137"/>
    </row>
    <row r="458" spans="1:16" x14ac:dyDescent="0.7">
      <c r="A458" s="144" t="s">
        <v>770</v>
      </c>
      <c r="B458" s="145"/>
      <c r="C458" s="145"/>
      <c r="D458" s="145"/>
      <c r="E458" s="146"/>
      <c r="F458" s="144" t="s">
        <v>4</v>
      </c>
      <c r="G458" s="146"/>
      <c r="H458" s="7" t="s">
        <v>4</v>
      </c>
      <c r="I458" s="7" t="s">
        <v>4</v>
      </c>
      <c r="J458" s="144" t="s">
        <v>4</v>
      </c>
      <c r="K458" s="146"/>
      <c r="L458" s="8" t="s">
        <v>4</v>
      </c>
      <c r="M458" s="9" t="s">
        <v>4</v>
      </c>
      <c r="N458" s="143" t="s">
        <v>4</v>
      </c>
      <c r="O458" s="136"/>
      <c r="P458" s="137"/>
    </row>
    <row r="459" spans="1:16" x14ac:dyDescent="0.7">
      <c r="A459" s="5" t="s">
        <v>4</v>
      </c>
      <c r="B459" s="142" t="s">
        <v>81</v>
      </c>
      <c r="C459" s="136"/>
      <c r="D459" s="136"/>
      <c r="E459" s="137"/>
      <c r="F459" s="143" t="s">
        <v>4</v>
      </c>
      <c r="G459" s="137"/>
      <c r="H459" s="4" t="s">
        <v>4</v>
      </c>
      <c r="I459" s="4" t="s">
        <v>4</v>
      </c>
      <c r="J459" s="143" t="s">
        <v>4</v>
      </c>
      <c r="K459" s="137"/>
      <c r="L459" s="5" t="s">
        <v>4</v>
      </c>
      <c r="M459" s="6" t="s">
        <v>4</v>
      </c>
      <c r="N459" s="143" t="s">
        <v>4</v>
      </c>
      <c r="O459" s="136"/>
      <c r="P459" s="137"/>
    </row>
    <row r="460" spans="1:16" x14ac:dyDescent="0.7">
      <c r="A460" s="5" t="s">
        <v>4</v>
      </c>
      <c r="B460" s="142" t="s">
        <v>107</v>
      </c>
      <c r="C460" s="136"/>
      <c r="D460" s="136"/>
      <c r="E460" s="137"/>
      <c r="F460" s="143" t="s">
        <v>4</v>
      </c>
      <c r="G460" s="137"/>
      <c r="H460" s="4" t="s">
        <v>4</v>
      </c>
      <c r="I460" s="4" t="s">
        <v>4</v>
      </c>
      <c r="J460" s="143" t="s">
        <v>4</v>
      </c>
      <c r="K460" s="137"/>
      <c r="L460" s="5" t="s">
        <v>4</v>
      </c>
      <c r="M460" s="6" t="s">
        <v>4</v>
      </c>
      <c r="N460" s="143" t="s">
        <v>4</v>
      </c>
      <c r="O460" s="136"/>
      <c r="P460" s="137"/>
    </row>
    <row r="461" spans="1:16" ht="49.2" x14ac:dyDescent="0.7">
      <c r="A461" s="10" t="s">
        <v>4</v>
      </c>
      <c r="B461" s="11" t="s">
        <v>4</v>
      </c>
      <c r="C461" s="140" t="s">
        <v>108</v>
      </c>
      <c r="D461" s="136"/>
      <c r="E461" s="137"/>
      <c r="F461" s="141" t="s">
        <v>18</v>
      </c>
      <c r="G461" s="137"/>
      <c r="H461" s="12" t="s">
        <v>771</v>
      </c>
      <c r="I461" s="12" t="s">
        <v>772</v>
      </c>
      <c r="J461" s="141" t="s">
        <v>522</v>
      </c>
      <c r="K461" s="137"/>
      <c r="L461" s="13" t="s">
        <v>112</v>
      </c>
      <c r="M461" s="14" t="s">
        <v>22</v>
      </c>
      <c r="N461" s="141" t="s">
        <v>18</v>
      </c>
      <c r="O461" s="136"/>
      <c r="P461" s="137"/>
    </row>
    <row r="462" spans="1:16" x14ac:dyDescent="0.7">
      <c r="A462" s="10" t="s">
        <v>4</v>
      </c>
      <c r="B462" s="11" t="s">
        <v>4</v>
      </c>
      <c r="C462" s="11" t="s">
        <v>4</v>
      </c>
      <c r="D462" s="140" t="s">
        <v>108</v>
      </c>
      <c r="E462" s="137"/>
      <c r="F462" s="141" t="s">
        <v>18</v>
      </c>
      <c r="G462" s="137"/>
      <c r="H462" s="12" t="s">
        <v>18</v>
      </c>
      <c r="I462" s="12" t="s">
        <v>18</v>
      </c>
      <c r="J462" s="141" t="s">
        <v>18</v>
      </c>
      <c r="K462" s="137"/>
      <c r="L462" s="13" t="s">
        <v>113</v>
      </c>
      <c r="M462" s="14" t="s">
        <v>22</v>
      </c>
      <c r="N462" s="141" t="s">
        <v>773</v>
      </c>
      <c r="O462" s="136"/>
      <c r="P462" s="137"/>
    </row>
    <row r="463" spans="1:16" x14ac:dyDescent="0.7">
      <c r="A463" s="1" t="s">
        <v>154</v>
      </c>
      <c r="B463" s="136"/>
      <c r="C463" s="136"/>
      <c r="D463" s="136"/>
      <c r="E463" s="137"/>
      <c r="F463" s="139" t="s">
        <v>18</v>
      </c>
      <c r="G463" s="137"/>
      <c r="H463" s="15" t="s">
        <v>771</v>
      </c>
      <c r="I463" s="15" t="s">
        <v>772</v>
      </c>
      <c r="J463" s="139" t="s">
        <v>522</v>
      </c>
      <c r="K463" s="137"/>
      <c r="L463" s="5" t="s">
        <v>4</v>
      </c>
      <c r="M463" s="16" t="s">
        <v>4</v>
      </c>
      <c r="N463" s="139" t="s">
        <v>773</v>
      </c>
      <c r="O463" s="136"/>
      <c r="P463" s="137"/>
    </row>
    <row r="464" spans="1:16" x14ac:dyDescent="0.7">
      <c r="A464" s="5" t="s">
        <v>4</v>
      </c>
      <c r="B464" s="142" t="s">
        <v>159</v>
      </c>
      <c r="C464" s="136"/>
      <c r="D464" s="136"/>
      <c r="E464" s="137"/>
      <c r="F464" s="143" t="s">
        <v>4</v>
      </c>
      <c r="G464" s="137"/>
      <c r="H464" s="4" t="s">
        <v>4</v>
      </c>
      <c r="I464" s="4" t="s">
        <v>4</v>
      </c>
      <c r="J464" s="143" t="s">
        <v>4</v>
      </c>
      <c r="K464" s="137"/>
      <c r="L464" s="5" t="s">
        <v>4</v>
      </c>
      <c r="M464" s="6" t="s">
        <v>4</v>
      </c>
      <c r="N464" s="143" t="s">
        <v>4</v>
      </c>
      <c r="O464" s="136"/>
      <c r="P464" s="137"/>
    </row>
    <row r="465" spans="1:16" x14ac:dyDescent="0.7">
      <c r="A465" s="10" t="s">
        <v>4</v>
      </c>
      <c r="B465" s="11" t="s">
        <v>4</v>
      </c>
      <c r="C465" s="140" t="s">
        <v>774</v>
      </c>
      <c r="D465" s="136"/>
      <c r="E465" s="137"/>
      <c r="F465" s="141" t="s">
        <v>18</v>
      </c>
      <c r="G465" s="137"/>
      <c r="H465" s="12" t="s">
        <v>775</v>
      </c>
      <c r="I465" s="12" t="s">
        <v>18</v>
      </c>
      <c r="J465" s="141" t="s">
        <v>137</v>
      </c>
      <c r="K465" s="137"/>
      <c r="L465" s="13" t="s">
        <v>18</v>
      </c>
      <c r="M465" s="14" t="s">
        <v>22</v>
      </c>
      <c r="N465" s="141" t="s">
        <v>137</v>
      </c>
      <c r="O465" s="136"/>
      <c r="P465" s="137"/>
    </row>
    <row r="466" spans="1:16" x14ac:dyDescent="0.7">
      <c r="A466" s="1" t="s">
        <v>181</v>
      </c>
      <c r="B466" s="136"/>
      <c r="C466" s="136"/>
      <c r="D466" s="136"/>
      <c r="E466" s="137"/>
      <c r="F466" s="139" t="s">
        <v>18</v>
      </c>
      <c r="G466" s="137"/>
      <c r="H466" s="15" t="s">
        <v>775</v>
      </c>
      <c r="I466" s="15" t="s">
        <v>18</v>
      </c>
      <c r="J466" s="139" t="s">
        <v>137</v>
      </c>
      <c r="K466" s="137"/>
      <c r="L466" s="5" t="s">
        <v>4</v>
      </c>
      <c r="M466" s="16" t="s">
        <v>4</v>
      </c>
      <c r="N466" s="139" t="s">
        <v>137</v>
      </c>
      <c r="O466" s="136"/>
      <c r="P466" s="137"/>
    </row>
    <row r="467" spans="1:16" x14ac:dyDescent="0.7">
      <c r="A467" s="1" t="s">
        <v>186</v>
      </c>
      <c r="B467" s="136"/>
      <c r="C467" s="136"/>
      <c r="D467" s="136"/>
      <c r="E467" s="137"/>
      <c r="F467" s="139" t="s">
        <v>18</v>
      </c>
      <c r="G467" s="137"/>
      <c r="H467" s="15" t="s">
        <v>776</v>
      </c>
      <c r="I467" s="15" t="s">
        <v>772</v>
      </c>
      <c r="J467" s="139" t="s">
        <v>777</v>
      </c>
      <c r="K467" s="137"/>
      <c r="L467" s="5" t="s">
        <v>4</v>
      </c>
      <c r="M467" s="16" t="s">
        <v>4</v>
      </c>
      <c r="N467" s="139" t="s">
        <v>778</v>
      </c>
      <c r="O467" s="136"/>
      <c r="P467" s="137"/>
    </row>
    <row r="468" spans="1:16" x14ac:dyDescent="0.7">
      <c r="A468" s="5" t="s">
        <v>4</v>
      </c>
      <c r="B468" s="142" t="s">
        <v>191</v>
      </c>
      <c r="C468" s="136"/>
      <c r="D468" s="136"/>
      <c r="E468" s="137"/>
      <c r="F468" s="143" t="s">
        <v>4</v>
      </c>
      <c r="G468" s="137"/>
      <c r="H468" s="4" t="s">
        <v>4</v>
      </c>
      <c r="I468" s="4" t="s">
        <v>4</v>
      </c>
      <c r="J468" s="143" t="s">
        <v>4</v>
      </c>
      <c r="K468" s="137"/>
      <c r="L468" s="5" t="s">
        <v>4</v>
      </c>
      <c r="M468" s="6" t="s">
        <v>4</v>
      </c>
      <c r="N468" s="143" t="s">
        <v>4</v>
      </c>
      <c r="O468" s="136"/>
      <c r="P468" s="137"/>
    </row>
    <row r="469" spans="1:16" x14ac:dyDescent="0.7">
      <c r="A469" s="5" t="s">
        <v>4</v>
      </c>
      <c r="B469" s="142" t="s">
        <v>192</v>
      </c>
      <c r="C469" s="136"/>
      <c r="D469" s="136"/>
      <c r="E469" s="137"/>
      <c r="F469" s="143" t="s">
        <v>4</v>
      </c>
      <c r="G469" s="137"/>
      <c r="H469" s="4" t="s">
        <v>4</v>
      </c>
      <c r="I469" s="4" t="s">
        <v>4</v>
      </c>
      <c r="J469" s="143" t="s">
        <v>4</v>
      </c>
      <c r="K469" s="137"/>
      <c r="L469" s="5" t="s">
        <v>4</v>
      </c>
      <c r="M469" s="6" t="s">
        <v>4</v>
      </c>
      <c r="N469" s="143" t="s">
        <v>4</v>
      </c>
      <c r="O469" s="136"/>
      <c r="P469" s="137"/>
    </row>
    <row r="470" spans="1:16" x14ac:dyDescent="0.7">
      <c r="A470" s="10" t="s">
        <v>4</v>
      </c>
      <c r="B470" s="11" t="s">
        <v>4</v>
      </c>
      <c r="C470" s="140" t="s">
        <v>779</v>
      </c>
      <c r="D470" s="136"/>
      <c r="E470" s="137"/>
      <c r="F470" s="141" t="s">
        <v>4</v>
      </c>
      <c r="G470" s="137"/>
      <c r="H470" s="12" t="s">
        <v>4</v>
      </c>
      <c r="I470" s="12" t="s">
        <v>4</v>
      </c>
      <c r="J470" s="141" t="s">
        <v>4</v>
      </c>
      <c r="K470" s="137"/>
      <c r="L470" s="13" t="s">
        <v>4</v>
      </c>
      <c r="M470" s="14" t="s">
        <v>4</v>
      </c>
      <c r="N470" s="141" t="s">
        <v>4</v>
      </c>
      <c r="O470" s="136"/>
      <c r="P470" s="137"/>
    </row>
    <row r="471" spans="1:16" x14ac:dyDescent="0.7">
      <c r="A471" s="10" t="s">
        <v>4</v>
      </c>
      <c r="B471" s="11" t="s">
        <v>4</v>
      </c>
      <c r="C471" s="11" t="s">
        <v>4</v>
      </c>
      <c r="D471" s="140" t="s">
        <v>780</v>
      </c>
      <c r="E471" s="137"/>
      <c r="F471" s="141" t="s">
        <v>18</v>
      </c>
      <c r="G471" s="137"/>
      <c r="H471" s="12" t="s">
        <v>18</v>
      </c>
      <c r="I471" s="12" t="s">
        <v>18</v>
      </c>
      <c r="J471" s="141" t="s">
        <v>18</v>
      </c>
      <c r="K471" s="137"/>
      <c r="L471" s="13" t="s">
        <v>113</v>
      </c>
      <c r="M471" s="14" t="s">
        <v>22</v>
      </c>
      <c r="N471" s="141" t="s">
        <v>781</v>
      </c>
      <c r="O471" s="136"/>
      <c r="P471" s="137"/>
    </row>
    <row r="472" spans="1:16" x14ac:dyDescent="0.7">
      <c r="A472" s="1" t="s">
        <v>217</v>
      </c>
      <c r="B472" s="136"/>
      <c r="C472" s="136"/>
      <c r="D472" s="136"/>
      <c r="E472" s="137"/>
      <c r="F472" s="139" t="s">
        <v>18</v>
      </c>
      <c r="G472" s="137"/>
      <c r="H472" s="15" t="s">
        <v>18</v>
      </c>
      <c r="I472" s="15" t="s">
        <v>18</v>
      </c>
      <c r="J472" s="139" t="s">
        <v>18</v>
      </c>
      <c r="K472" s="137"/>
      <c r="L472" s="5" t="s">
        <v>4</v>
      </c>
      <c r="M472" s="16" t="s">
        <v>4</v>
      </c>
      <c r="N472" s="139" t="s">
        <v>781</v>
      </c>
      <c r="O472" s="136"/>
      <c r="P472" s="137"/>
    </row>
    <row r="473" spans="1:16" x14ac:dyDescent="0.7">
      <c r="A473" s="1" t="s">
        <v>219</v>
      </c>
      <c r="B473" s="136"/>
      <c r="C473" s="136"/>
      <c r="D473" s="136"/>
      <c r="E473" s="137"/>
      <c r="F473" s="139" t="s">
        <v>18</v>
      </c>
      <c r="G473" s="137"/>
      <c r="H473" s="15" t="s">
        <v>18</v>
      </c>
      <c r="I473" s="15" t="s">
        <v>18</v>
      </c>
      <c r="J473" s="139" t="s">
        <v>18</v>
      </c>
      <c r="K473" s="137"/>
      <c r="L473" s="5" t="s">
        <v>4</v>
      </c>
      <c r="M473" s="16" t="s">
        <v>4</v>
      </c>
      <c r="N473" s="139" t="s">
        <v>781</v>
      </c>
      <c r="O473" s="136"/>
      <c r="P473" s="137"/>
    </row>
    <row r="474" spans="1:16" x14ac:dyDescent="0.7">
      <c r="A474" s="1" t="s">
        <v>782</v>
      </c>
      <c r="B474" s="136"/>
      <c r="C474" s="136"/>
      <c r="D474" s="136"/>
      <c r="E474" s="137"/>
      <c r="F474" s="139" t="s">
        <v>18</v>
      </c>
      <c r="G474" s="137"/>
      <c r="H474" s="15" t="s">
        <v>776</v>
      </c>
      <c r="I474" s="15" t="s">
        <v>772</v>
      </c>
      <c r="J474" s="139" t="s">
        <v>777</v>
      </c>
      <c r="K474" s="137"/>
      <c r="L474" s="5" t="s">
        <v>4</v>
      </c>
      <c r="M474" s="16" t="s">
        <v>4</v>
      </c>
      <c r="N474" s="139" t="s">
        <v>783</v>
      </c>
      <c r="O474" s="136"/>
      <c r="P474" s="137"/>
    </row>
    <row r="475" spans="1:16" x14ac:dyDescent="0.7">
      <c r="A475" s="1" t="s">
        <v>784</v>
      </c>
      <c r="B475" s="136"/>
      <c r="C475" s="136"/>
      <c r="D475" s="136"/>
      <c r="E475" s="137"/>
      <c r="F475" s="1" t="s">
        <v>18</v>
      </c>
      <c r="G475" s="137"/>
      <c r="H475" s="17" t="s">
        <v>785</v>
      </c>
      <c r="I475" s="17" t="s">
        <v>786</v>
      </c>
      <c r="J475" s="1" t="s">
        <v>787</v>
      </c>
      <c r="K475" s="137"/>
      <c r="L475" s="5" t="s">
        <v>4</v>
      </c>
      <c r="M475" s="16" t="s">
        <v>4</v>
      </c>
      <c r="N475" s="1" t="s">
        <v>788</v>
      </c>
      <c r="O475" s="136"/>
      <c r="P475" s="137"/>
    </row>
    <row r="476" spans="1:16" x14ac:dyDescent="0.7">
      <c r="A476" s="143" t="s">
        <v>789</v>
      </c>
      <c r="B476" s="136"/>
      <c r="C476" s="136"/>
      <c r="D476" s="136"/>
      <c r="E476" s="137"/>
      <c r="F476" s="143" t="s">
        <v>4</v>
      </c>
      <c r="G476" s="137"/>
      <c r="H476" s="4" t="s">
        <v>4</v>
      </c>
      <c r="I476" s="4" t="s">
        <v>4</v>
      </c>
      <c r="J476" s="143" t="s">
        <v>4</v>
      </c>
      <c r="K476" s="137"/>
      <c r="L476" s="5" t="s">
        <v>4</v>
      </c>
      <c r="M476" s="6" t="s">
        <v>4</v>
      </c>
      <c r="N476" s="143" t="s">
        <v>4</v>
      </c>
      <c r="O476" s="136"/>
      <c r="P476" s="137"/>
    </row>
    <row r="477" spans="1:16" x14ac:dyDescent="0.7">
      <c r="A477" s="144" t="s">
        <v>790</v>
      </c>
      <c r="B477" s="145"/>
      <c r="C477" s="145"/>
      <c r="D477" s="145"/>
      <c r="E477" s="146"/>
      <c r="F477" s="144" t="s">
        <v>4</v>
      </c>
      <c r="G477" s="146"/>
      <c r="H477" s="7" t="s">
        <v>4</v>
      </c>
      <c r="I477" s="7" t="s">
        <v>4</v>
      </c>
      <c r="J477" s="144" t="s">
        <v>4</v>
      </c>
      <c r="K477" s="146"/>
      <c r="L477" s="8" t="s">
        <v>4</v>
      </c>
      <c r="M477" s="9" t="s">
        <v>4</v>
      </c>
      <c r="N477" s="143" t="s">
        <v>4</v>
      </c>
      <c r="O477" s="136"/>
      <c r="P477" s="137"/>
    </row>
    <row r="478" spans="1:16" x14ac:dyDescent="0.7">
      <c r="A478" s="5" t="s">
        <v>4</v>
      </c>
      <c r="B478" s="142" t="s">
        <v>81</v>
      </c>
      <c r="C478" s="136"/>
      <c r="D478" s="136"/>
      <c r="E478" s="137"/>
      <c r="F478" s="143" t="s">
        <v>4</v>
      </c>
      <c r="G478" s="137"/>
      <c r="H478" s="4" t="s">
        <v>4</v>
      </c>
      <c r="I478" s="4" t="s">
        <v>4</v>
      </c>
      <c r="J478" s="143" t="s">
        <v>4</v>
      </c>
      <c r="K478" s="137"/>
      <c r="L478" s="5" t="s">
        <v>4</v>
      </c>
      <c r="M478" s="6" t="s">
        <v>4</v>
      </c>
      <c r="N478" s="143" t="s">
        <v>4</v>
      </c>
      <c r="O478" s="136"/>
      <c r="P478" s="137"/>
    </row>
    <row r="479" spans="1:16" x14ac:dyDescent="0.7">
      <c r="A479" s="5" t="s">
        <v>4</v>
      </c>
      <c r="B479" s="142" t="s">
        <v>107</v>
      </c>
      <c r="C479" s="136"/>
      <c r="D479" s="136"/>
      <c r="E479" s="137"/>
      <c r="F479" s="143" t="s">
        <v>4</v>
      </c>
      <c r="G479" s="137"/>
      <c r="H479" s="4" t="s">
        <v>4</v>
      </c>
      <c r="I479" s="4" t="s">
        <v>4</v>
      </c>
      <c r="J479" s="143" t="s">
        <v>4</v>
      </c>
      <c r="K479" s="137"/>
      <c r="L479" s="5" t="s">
        <v>4</v>
      </c>
      <c r="M479" s="6" t="s">
        <v>4</v>
      </c>
      <c r="N479" s="143" t="s">
        <v>4</v>
      </c>
      <c r="O479" s="136"/>
      <c r="P479" s="137"/>
    </row>
    <row r="480" spans="1:16" x14ac:dyDescent="0.7">
      <c r="A480" s="10" t="s">
        <v>4</v>
      </c>
      <c r="B480" s="11" t="s">
        <v>4</v>
      </c>
      <c r="C480" s="140" t="s">
        <v>121</v>
      </c>
      <c r="D480" s="136"/>
      <c r="E480" s="137"/>
      <c r="F480" s="141" t="s">
        <v>4</v>
      </c>
      <c r="G480" s="137"/>
      <c r="H480" s="12" t="s">
        <v>4</v>
      </c>
      <c r="I480" s="12" t="s">
        <v>4</v>
      </c>
      <c r="J480" s="141" t="s">
        <v>4</v>
      </c>
      <c r="K480" s="137"/>
      <c r="L480" s="13" t="s">
        <v>4</v>
      </c>
      <c r="M480" s="14" t="s">
        <v>4</v>
      </c>
      <c r="N480" s="141" t="s">
        <v>4</v>
      </c>
      <c r="O480" s="136"/>
      <c r="P480" s="137"/>
    </row>
    <row r="481" spans="1:16" ht="49.2" x14ac:dyDescent="0.7">
      <c r="A481" s="10" t="s">
        <v>4</v>
      </c>
      <c r="B481" s="11" t="s">
        <v>4</v>
      </c>
      <c r="C481" s="11" t="s">
        <v>4</v>
      </c>
      <c r="D481" s="140" t="s">
        <v>791</v>
      </c>
      <c r="E481" s="137"/>
      <c r="F481" s="141" t="s">
        <v>18</v>
      </c>
      <c r="G481" s="137"/>
      <c r="H481" s="12" t="s">
        <v>18</v>
      </c>
      <c r="I481" s="12" t="s">
        <v>86</v>
      </c>
      <c r="J481" s="141" t="s">
        <v>137</v>
      </c>
      <c r="K481" s="137"/>
      <c r="L481" s="13" t="s">
        <v>112</v>
      </c>
      <c r="M481" s="14" t="s">
        <v>22</v>
      </c>
      <c r="N481" s="141" t="s">
        <v>18</v>
      </c>
      <c r="O481" s="136"/>
      <c r="P481" s="137"/>
    </row>
    <row r="482" spans="1:16" ht="49.2" x14ac:dyDescent="0.7">
      <c r="A482" s="10" t="s">
        <v>4</v>
      </c>
      <c r="B482" s="11" t="s">
        <v>4</v>
      </c>
      <c r="C482" s="11" t="s">
        <v>4</v>
      </c>
      <c r="D482" s="140" t="s">
        <v>792</v>
      </c>
      <c r="E482" s="137"/>
      <c r="F482" s="141" t="s">
        <v>18</v>
      </c>
      <c r="G482" s="137"/>
      <c r="H482" s="12" t="s">
        <v>18</v>
      </c>
      <c r="I482" s="12" t="s">
        <v>793</v>
      </c>
      <c r="J482" s="141" t="s">
        <v>86</v>
      </c>
      <c r="K482" s="137"/>
      <c r="L482" s="13" t="s">
        <v>112</v>
      </c>
      <c r="M482" s="14" t="s">
        <v>22</v>
      </c>
      <c r="N482" s="141" t="s">
        <v>18</v>
      </c>
      <c r="O482" s="136"/>
      <c r="P482" s="137"/>
    </row>
    <row r="483" spans="1:16" x14ac:dyDescent="0.7">
      <c r="A483" s="10" t="s">
        <v>4</v>
      </c>
      <c r="B483" s="11" t="s">
        <v>4</v>
      </c>
      <c r="C483" s="11" t="s">
        <v>4</v>
      </c>
      <c r="D483" s="140" t="s">
        <v>794</v>
      </c>
      <c r="E483" s="137"/>
      <c r="F483" s="141" t="s">
        <v>18</v>
      </c>
      <c r="G483" s="137"/>
      <c r="H483" s="12" t="s">
        <v>18</v>
      </c>
      <c r="I483" s="12" t="s">
        <v>18</v>
      </c>
      <c r="J483" s="141" t="s">
        <v>165</v>
      </c>
      <c r="K483" s="137"/>
      <c r="L483" s="13" t="s">
        <v>795</v>
      </c>
      <c r="M483" s="14" t="s">
        <v>22</v>
      </c>
      <c r="N483" s="141" t="s">
        <v>86</v>
      </c>
      <c r="O483" s="136"/>
      <c r="P483" s="137"/>
    </row>
    <row r="484" spans="1:16" ht="49.2" x14ac:dyDescent="0.7">
      <c r="A484" s="10" t="s">
        <v>4</v>
      </c>
      <c r="B484" s="11" t="s">
        <v>4</v>
      </c>
      <c r="C484" s="11" t="s">
        <v>4</v>
      </c>
      <c r="D484" s="140" t="s">
        <v>796</v>
      </c>
      <c r="E484" s="137"/>
      <c r="F484" s="141" t="s">
        <v>18</v>
      </c>
      <c r="G484" s="137"/>
      <c r="H484" s="12" t="s">
        <v>18</v>
      </c>
      <c r="I484" s="12" t="s">
        <v>797</v>
      </c>
      <c r="J484" s="141" t="s">
        <v>798</v>
      </c>
      <c r="K484" s="137"/>
      <c r="L484" s="13" t="s">
        <v>799</v>
      </c>
      <c r="M484" s="14" t="s">
        <v>22</v>
      </c>
      <c r="N484" s="141" t="s">
        <v>800</v>
      </c>
      <c r="O484" s="136"/>
      <c r="P484" s="137"/>
    </row>
    <row r="485" spans="1:16" x14ac:dyDescent="0.7">
      <c r="A485" s="10" t="s">
        <v>4</v>
      </c>
      <c r="B485" s="11" t="s">
        <v>4</v>
      </c>
      <c r="C485" s="11" t="s">
        <v>4</v>
      </c>
      <c r="D485" s="140" t="s">
        <v>801</v>
      </c>
      <c r="E485" s="137"/>
      <c r="F485" s="141" t="s">
        <v>18</v>
      </c>
      <c r="G485" s="137"/>
      <c r="H485" s="12" t="s">
        <v>18</v>
      </c>
      <c r="I485" s="12" t="s">
        <v>802</v>
      </c>
      <c r="J485" s="141" t="s">
        <v>86</v>
      </c>
      <c r="K485" s="137"/>
      <c r="L485" s="13" t="s">
        <v>18</v>
      </c>
      <c r="M485" s="14" t="s">
        <v>22</v>
      </c>
      <c r="N485" s="141" t="s">
        <v>86</v>
      </c>
      <c r="O485" s="136"/>
      <c r="P485" s="137"/>
    </row>
    <row r="486" spans="1:16" x14ac:dyDescent="0.7">
      <c r="A486" s="10" t="s">
        <v>4</v>
      </c>
      <c r="B486" s="11" t="s">
        <v>4</v>
      </c>
      <c r="C486" s="11" t="s">
        <v>4</v>
      </c>
      <c r="D486" s="140" t="s">
        <v>803</v>
      </c>
      <c r="E486" s="137"/>
      <c r="F486" s="141" t="s">
        <v>18</v>
      </c>
      <c r="G486" s="137"/>
      <c r="H486" s="12" t="s">
        <v>18</v>
      </c>
      <c r="I486" s="12" t="s">
        <v>18</v>
      </c>
      <c r="J486" s="141" t="s">
        <v>18</v>
      </c>
      <c r="K486" s="137"/>
      <c r="L486" s="13" t="s">
        <v>113</v>
      </c>
      <c r="M486" s="14" t="s">
        <v>22</v>
      </c>
      <c r="N486" s="141" t="s">
        <v>86</v>
      </c>
      <c r="O486" s="136"/>
      <c r="P486" s="137"/>
    </row>
    <row r="487" spans="1:16" ht="49.2" x14ac:dyDescent="0.7">
      <c r="A487" s="10" t="s">
        <v>4</v>
      </c>
      <c r="B487" s="11" t="s">
        <v>4</v>
      </c>
      <c r="C487" s="11" t="s">
        <v>4</v>
      </c>
      <c r="D487" s="140" t="s">
        <v>804</v>
      </c>
      <c r="E487" s="137"/>
      <c r="F487" s="141" t="s">
        <v>18</v>
      </c>
      <c r="G487" s="137"/>
      <c r="H487" s="12" t="s">
        <v>18</v>
      </c>
      <c r="I487" s="12" t="s">
        <v>18</v>
      </c>
      <c r="J487" s="141" t="s">
        <v>84</v>
      </c>
      <c r="K487" s="137"/>
      <c r="L487" s="13" t="s">
        <v>112</v>
      </c>
      <c r="M487" s="14" t="s">
        <v>22</v>
      </c>
      <c r="N487" s="141" t="s">
        <v>18</v>
      </c>
      <c r="O487" s="136"/>
      <c r="P487" s="137"/>
    </row>
    <row r="488" spans="1:16" x14ac:dyDescent="0.7">
      <c r="A488" s="10" t="s">
        <v>4</v>
      </c>
      <c r="B488" s="11" t="s">
        <v>4</v>
      </c>
      <c r="C488" s="11" t="s">
        <v>4</v>
      </c>
      <c r="D488" s="140" t="s">
        <v>805</v>
      </c>
      <c r="E488" s="137"/>
      <c r="F488" s="141" t="s">
        <v>18</v>
      </c>
      <c r="G488" s="137"/>
      <c r="H488" s="12" t="s">
        <v>806</v>
      </c>
      <c r="I488" s="12" t="s">
        <v>18</v>
      </c>
      <c r="J488" s="141" t="s">
        <v>18</v>
      </c>
      <c r="K488" s="137"/>
      <c r="L488" s="13" t="s">
        <v>18</v>
      </c>
      <c r="M488" s="14" t="s">
        <v>22</v>
      </c>
      <c r="N488" s="141" t="s">
        <v>18</v>
      </c>
      <c r="O488" s="136"/>
      <c r="P488" s="137"/>
    </row>
    <row r="489" spans="1:16" x14ac:dyDescent="0.7">
      <c r="A489" s="1" t="s">
        <v>154</v>
      </c>
      <c r="B489" s="136"/>
      <c r="C489" s="136"/>
      <c r="D489" s="136"/>
      <c r="E489" s="137"/>
      <c r="F489" s="139" t="s">
        <v>18</v>
      </c>
      <c r="G489" s="137"/>
      <c r="H489" s="15" t="s">
        <v>806</v>
      </c>
      <c r="I489" s="15" t="s">
        <v>807</v>
      </c>
      <c r="J489" s="139" t="s">
        <v>808</v>
      </c>
      <c r="K489" s="137"/>
      <c r="L489" s="5" t="s">
        <v>4</v>
      </c>
      <c r="M489" s="16" t="s">
        <v>4</v>
      </c>
      <c r="N489" s="139" t="s">
        <v>809</v>
      </c>
      <c r="O489" s="136"/>
      <c r="P489" s="137"/>
    </row>
    <row r="490" spans="1:16" x14ac:dyDescent="0.7">
      <c r="A490" s="1" t="s">
        <v>186</v>
      </c>
      <c r="B490" s="136"/>
      <c r="C490" s="136"/>
      <c r="D490" s="136"/>
      <c r="E490" s="137"/>
      <c r="F490" s="139" t="s">
        <v>18</v>
      </c>
      <c r="G490" s="137"/>
      <c r="H490" s="15" t="s">
        <v>806</v>
      </c>
      <c r="I490" s="15" t="s">
        <v>807</v>
      </c>
      <c r="J490" s="139" t="s">
        <v>808</v>
      </c>
      <c r="K490" s="137"/>
      <c r="L490" s="5" t="s">
        <v>4</v>
      </c>
      <c r="M490" s="16" t="s">
        <v>4</v>
      </c>
      <c r="N490" s="139" t="s">
        <v>809</v>
      </c>
      <c r="O490" s="136"/>
      <c r="P490" s="137"/>
    </row>
    <row r="491" spans="1:16" x14ac:dyDescent="0.7">
      <c r="A491" s="5" t="s">
        <v>4</v>
      </c>
      <c r="B491" s="142" t="s">
        <v>225</v>
      </c>
      <c r="C491" s="136"/>
      <c r="D491" s="136"/>
      <c r="E491" s="137"/>
      <c r="F491" s="143" t="s">
        <v>4</v>
      </c>
      <c r="G491" s="137"/>
      <c r="H491" s="4" t="s">
        <v>4</v>
      </c>
      <c r="I491" s="4" t="s">
        <v>4</v>
      </c>
      <c r="J491" s="143" t="s">
        <v>4</v>
      </c>
      <c r="K491" s="137"/>
      <c r="L491" s="5" t="s">
        <v>4</v>
      </c>
      <c r="M491" s="6" t="s">
        <v>4</v>
      </c>
      <c r="N491" s="143" t="s">
        <v>4</v>
      </c>
      <c r="O491" s="136"/>
      <c r="P491" s="137"/>
    </row>
    <row r="492" spans="1:16" x14ac:dyDescent="0.7">
      <c r="A492" s="5" t="s">
        <v>4</v>
      </c>
      <c r="B492" s="142" t="s">
        <v>226</v>
      </c>
      <c r="C492" s="136"/>
      <c r="D492" s="136"/>
      <c r="E492" s="137"/>
      <c r="F492" s="143" t="s">
        <v>4</v>
      </c>
      <c r="G492" s="137"/>
      <c r="H492" s="4" t="s">
        <v>4</v>
      </c>
      <c r="I492" s="4" t="s">
        <v>4</v>
      </c>
      <c r="J492" s="143" t="s">
        <v>4</v>
      </c>
      <c r="K492" s="137"/>
      <c r="L492" s="5" t="s">
        <v>4</v>
      </c>
      <c r="M492" s="6" t="s">
        <v>4</v>
      </c>
      <c r="N492" s="143" t="s">
        <v>4</v>
      </c>
      <c r="O492" s="136"/>
      <c r="P492" s="137"/>
    </row>
    <row r="493" spans="1:16" x14ac:dyDescent="0.7">
      <c r="A493" s="10" t="s">
        <v>4</v>
      </c>
      <c r="B493" s="11" t="s">
        <v>4</v>
      </c>
      <c r="C493" s="140" t="s">
        <v>227</v>
      </c>
      <c r="D493" s="136"/>
      <c r="E493" s="137"/>
      <c r="F493" s="141" t="s">
        <v>4</v>
      </c>
      <c r="G493" s="137"/>
      <c r="H493" s="12" t="s">
        <v>4</v>
      </c>
      <c r="I493" s="12" t="s">
        <v>4</v>
      </c>
      <c r="J493" s="141" t="s">
        <v>4</v>
      </c>
      <c r="K493" s="137"/>
      <c r="L493" s="13" t="s">
        <v>4</v>
      </c>
      <c r="M493" s="14" t="s">
        <v>4</v>
      </c>
      <c r="N493" s="141" t="s">
        <v>4</v>
      </c>
      <c r="O493" s="136"/>
      <c r="P493" s="137"/>
    </row>
    <row r="494" spans="1:16" x14ac:dyDescent="0.7">
      <c r="A494" s="10" t="s">
        <v>4</v>
      </c>
      <c r="B494" s="11" t="s">
        <v>4</v>
      </c>
      <c r="C494" s="11" t="s">
        <v>4</v>
      </c>
      <c r="D494" s="140" t="s">
        <v>810</v>
      </c>
      <c r="E494" s="137"/>
      <c r="F494" s="141" t="s">
        <v>18</v>
      </c>
      <c r="G494" s="137"/>
      <c r="H494" s="12" t="s">
        <v>18</v>
      </c>
      <c r="I494" s="12" t="s">
        <v>18</v>
      </c>
      <c r="J494" s="141" t="s">
        <v>18</v>
      </c>
      <c r="K494" s="137"/>
      <c r="L494" s="13" t="s">
        <v>113</v>
      </c>
      <c r="M494" s="14" t="s">
        <v>22</v>
      </c>
      <c r="N494" s="141" t="s">
        <v>86</v>
      </c>
      <c r="O494" s="136"/>
      <c r="P494" s="137"/>
    </row>
    <row r="495" spans="1:16" x14ac:dyDescent="0.7">
      <c r="A495" s="1" t="s">
        <v>229</v>
      </c>
      <c r="B495" s="136"/>
      <c r="C495" s="136"/>
      <c r="D495" s="136"/>
      <c r="E495" s="137"/>
      <c r="F495" s="139" t="s">
        <v>18</v>
      </c>
      <c r="G495" s="137"/>
      <c r="H495" s="15" t="s">
        <v>18</v>
      </c>
      <c r="I495" s="15" t="s">
        <v>18</v>
      </c>
      <c r="J495" s="139" t="s">
        <v>18</v>
      </c>
      <c r="K495" s="137"/>
      <c r="L495" s="5" t="s">
        <v>4</v>
      </c>
      <c r="M495" s="16" t="s">
        <v>4</v>
      </c>
      <c r="N495" s="139" t="s">
        <v>86</v>
      </c>
      <c r="O495" s="136"/>
      <c r="P495" s="137"/>
    </row>
    <row r="496" spans="1:16" x14ac:dyDescent="0.7">
      <c r="A496" s="1" t="s">
        <v>230</v>
      </c>
      <c r="B496" s="136"/>
      <c r="C496" s="136"/>
      <c r="D496" s="136"/>
      <c r="E496" s="137"/>
      <c r="F496" s="139" t="s">
        <v>18</v>
      </c>
      <c r="G496" s="137"/>
      <c r="H496" s="15" t="s">
        <v>18</v>
      </c>
      <c r="I496" s="15" t="s">
        <v>18</v>
      </c>
      <c r="J496" s="139" t="s">
        <v>18</v>
      </c>
      <c r="K496" s="137"/>
      <c r="L496" s="5" t="s">
        <v>4</v>
      </c>
      <c r="M496" s="16" t="s">
        <v>4</v>
      </c>
      <c r="N496" s="139" t="s">
        <v>86</v>
      </c>
      <c r="O496" s="136"/>
      <c r="P496" s="137"/>
    </row>
    <row r="497" spans="1:16" x14ac:dyDescent="0.7">
      <c r="A497" s="1" t="s">
        <v>811</v>
      </c>
      <c r="B497" s="136"/>
      <c r="C497" s="136"/>
      <c r="D497" s="136"/>
      <c r="E497" s="137"/>
      <c r="F497" s="139" t="s">
        <v>18</v>
      </c>
      <c r="G497" s="137"/>
      <c r="H497" s="15" t="s">
        <v>806</v>
      </c>
      <c r="I497" s="15" t="s">
        <v>807</v>
      </c>
      <c r="J497" s="139" t="s">
        <v>808</v>
      </c>
      <c r="K497" s="137"/>
      <c r="L497" s="5" t="s">
        <v>4</v>
      </c>
      <c r="M497" s="16" t="s">
        <v>4</v>
      </c>
      <c r="N497" s="139" t="s">
        <v>658</v>
      </c>
      <c r="O497" s="136"/>
      <c r="P497" s="137"/>
    </row>
    <row r="498" spans="1:16" x14ac:dyDescent="0.7">
      <c r="A498" s="1" t="s">
        <v>812</v>
      </c>
      <c r="B498" s="136"/>
      <c r="C498" s="136"/>
      <c r="D498" s="136"/>
      <c r="E498" s="137"/>
      <c r="F498" s="1" t="s">
        <v>18</v>
      </c>
      <c r="G498" s="137"/>
      <c r="H498" s="17" t="s">
        <v>806</v>
      </c>
      <c r="I498" s="17" t="s">
        <v>807</v>
      </c>
      <c r="J498" s="1" t="s">
        <v>808</v>
      </c>
      <c r="K498" s="137"/>
      <c r="L498" s="5" t="s">
        <v>4</v>
      </c>
      <c r="M498" s="16" t="s">
        <v>4</v>
      </c>
      <c r="N498" s="1" t="s">
        <v>658</v>
      </c>
      <c r="O498" s="136"/>
      <c r="P498" s="137"/>
    </row>
    <row r="499" spans="1:16" x14ac:dyDescent="0.7">
      <c r="A499" s="143" t="s">
        <v>813</v>
      </c>
      <c r="B499" s="136"/>
      <c r="C499" s="136"/>
      <c r="D499" s="136"/>
      <c r="E499" s="137"/>
      <c r="F499" s="143" t="s">
        <v>4</v>
      </c>
      <c r="G499" s="137"/>
      <c r="H499" s="4" t="s">
        <v>4</v>
      </c>
      <c r="I499" s="4" t="s">
        <v>4</v>
      </c>
      <c r="J499" s="143" t="s">
        <v>4</v>
      </c>
      <c r="K499" s="137"/>
      <c r="L499" s="5" t="s">
        <v>4</v>
      </c>
      <c r="M499" s="6" t="s">
        <v>4</v>
      </c>
      <c r="N499" s="143" t="s">
        <v>4</v>
      </c>
      <c r="O499" s="136"/>
      <c r="P499" s="137"/>
    </row>
    <row r="500" spans="1:16" x14ac:dyDescent="0.7">
      <c r="A500" s="144" t="s">
        <v>814</v>
      </c>
      <c r="B500" s="145"/>
      <c r="C500" s="145"/>
      <c r="D500" s="145"/>
      <c r="E500" s="146"/>
      <c r="F500" s="144" t="s">
        <v>4</v>
      </c>
      <c r="G500" s="146"/>
      <c r="H500" s="7" t="s">
        <v>4</v>
      </c>
      <c r="I500" s="7" t="s">
        <v>4</v>
      </c>
      <c r="J500" s="144" t="s">
        <v>4</v>
      </c>
      <c r="K500" s="146"/>
      <c r="L500" s="8" t="s">
        <v>4</v>
      </c>
      <c r="M500" s="9" t="s">
        <v>4</v>
      </c>
      <c r="N500" s="143" t="s">
        <v>4</v>
      </c>
      <c r="O500" s="136"/>
      <c r="P500" s="137"/>
    </row>
    <row r="501" spans="1:16" x14ac:dyDescent="0.7">
      <c r="A501" s="5" t="s">
        <v>4</v>
      </c>
      <c r="B501" s="142" t="s">
        <v>81</v>
      </c>
      <c r="C501" s="136"/>
      <c r="D501" s="136"/>
      <c r="E501" s="137"/>
      <c r="F501" s="143" t="s">
        <v>4</v>
      </c>
      <c r="G501" s="137"/>
      <c r="H501" s="4" t="s">
        <v>4</v>
      </c>
      <c r="I501" s="4" t="s">
        <v>4</v>
      </c>
      <c r="J501" s="143" t="s">
        <v>4</v>
      </c>
      <c r="K501" s="137"/>
      <c r="L501" s="5" t="s">
        <v>4</v>
      </c>
      <c r="M501" s="6" t="s">
        <v>4</v>
      </c>
      <c r="N501" s="143" t="s">
        <v>4</v>
      </c>
      <c r="O501" s="136"/>
      <c r="P501" s="137"/>
    </row>
    <row r="502" spans="1:16" x14ac:dyDescent="0.7">
      <c r="A502" s="5" t="s">
        <v>4</v>
      </c>
      <c r="B502" s="142" t="s">
        <v>107</v>
      </c>
      <c r="C502" s="136"/>
      <c r="D502" s="136"/>
      <c r="E502" s="137"/>
      <c r="F502" s="143" t="s">
        <v>4</v>
      </c>
      <c r="G502" s="137"/>
      <c r="H502" s="4" t="s">
        <v>4</v>
      </c>
      <c r="I502" s="4" t="s">
        <v>4</v>
      </c>
      <c r="J502" s="143" t="s">
        <v>4</v>
      </c>
      <c r="K502" s="137"/>
      <c r="L502" s="5" t="s">
        <v>4</v>
      </c>
      <c r="M502" s="6" t="s">
        <v>4</v>
      </c>
      <c r="N502" s="143" t="s">
        <v>4</v>
      </c>
      <c r="O502" s="136"/>
      <c r="P502" s="137"/>
    </row>
    <row r="503" spans="1:16" ht="49.2" x14ac:dyDescent="0.7">
      <c r="A503" s="10" t="s">
        <v>4</v>
      </c>
      <c r="B503" s="11" t="s">
        <v>4</v>
      </c>
      <c r="C503" s="140" t="s">
        <v>115</v>
      </c>
      <c r="D503" s="136"/>
      <c r="E503" s="137"/>
      <c r="F503" s="141" t="s">
        <v>18</v>
      </c>
      <c r="G503" s="137"/>
      <c r="H503" s="12" t="s">
        <v>815</v>
      </c>
      <c r="I503" s="12" t="s">
        <v>816</v>
      </c>
      <c r="J503" s="141" t="s">
        <v>266</v>
      </c>
      <c r="K503" s="137"/>
      <c r="L503" s="13" t="s">
        <v>557</v>
      </c>
      <c r="M503" s="14" t="s">
        <v>22</v>
      </c>
      <c r="N503" s="141" t="s">
        <v>86</v>
      </c>
      <c r="O503" s="136"/>
      <c r="P503" s="137"/>
    </row>
    <row r="504" spans="1:16" x14ac:dyDescent="0.7">
      <c r="A504" s="1" t="s">
        <v>154</v>
      </c>
      <c r="B504" s="136"/>
      <c r="C504" s="136"/>
      <c r="D504" s="136"/>
      <c r="E504" s="137"/>
      <c r="F504" s="139" t="s">
        <v>18</v>
      </c>
      <c r="G504" s="137"/>
      <c r="H504" s="15" t="s">
        <v>815</v>
      </c>
      <c r="I504" s="15" t="s">
        <v>816</v>
      </c>
      <c r="J504" s="139" t="s">
        <v>266</v>
      </c>
      <c r="K504" s="137"/>
      <c r="L504" s="5" t="s">
        <v>4</v>
      </c>
      <c r="M504" s="16" t="s">
        <v>4</v>
      </c>
      <c r="N504" s="139" t="s">
        <v>86</v>
      </c>
      <c r="O504" s="136"/>
      <c r="P504" s="137"/>
    </row>
    <row r="505" spans="1:16" x14ac:dyDescent="0.7">
      <c r="A505" s="1" t="s">
        <v>186</v>
      </c>
      <c r="B505" s="136"/>
      <c r="C505" s="136"/>
      <c r="D505" s="136"/>
      <c r="E505" s="137"/>
      <c r="F505" s="139" t="s">
        <v>18</v>
      </c>
      <c r="G505" s="137"/>
      <c r="H505" s="15" t="s">
        <v>815</v>
      </c>
      <c r="I505" s="15" t="s">
        <v>816</v>
      </c>
      <c r="J505" s="139" t="s">
        <v>266</v>
      </c>
      <c r="K505" s="137"/>
      <c r="L505" s="5" t="s">
        <v>4</v>
      </c>
      <c r="M505" s="16" t="s">
        <v>4</v>
      </c>
      <c r="N505" s="139" t="s">
        <v>86</v>
      </c>
      <c r="O505" s="136"/>
      <c r="P505" s="137"/>
    </row>
    <row r="506" spans="1:16" x14ac:dyDescent="0.7">
      <c r="A506" s="1" t="s">
        <v>817</v>
      </c>
      <c r="B506" s="136"/>
      <c r="C506" s="136"/>
      <c r="D506" s="136"/>
      <c r="E506" s="137"/>
      <c r="F506" s="139" t="s">
        <v>18</v>
      </c>
      <c r="G506" s="137"/>
      <c r="H506" s="15" t="s">
        <v>815</v>
      </c>
      <c r="I506" s="15" t="s">
        <v>816</v>
      </c>
      <c r="J506" s="139" t="s">
        <v>266</v>
      </c>
      <c r="K506" s="137"/>
      <c r="L506" s="5" t="s">
        <v>4</v>
      </c>
      <c r="M506" s="16" t="s">
        <v>4</v>
      </c>
      <c r="N506" s="139" t="s">
        <v>86</v>
      </c>
      <c r="O506" s="136"/>
      <c r="P506" s="137"/>
    </row>
    <row r="507" spans="1:16" x14ac:dyDescent="0.7">
      <c r="A507" s="144" t="s">
        <v>818</v>
      </c>
      <c r="B507" s="145"/>
      <c r="C507" s="145"/>
      <c r="D507" s="145"/>
      <c r="E507" s="146"/>
      <c r="F507" s="144" t="s">
        <v>4</v>
      </c>
      <c r="G507" s="146"/>
      <c r="H507" s="7" t="s">
        <v>4</v>
      </c>
      <c r="I507" s="7" t="s">
        <v>4</v>
      </c>
      <c r="J507" s="144" t="s">
        <v>4</v>
      </c>
      <c r="K507" s="146"/>
      <c r="L507" s="8" t="s">
        <v>4</v>
      </c>
      <c r="M507" s="9" t="s">
        <v>4</v>
      </c>
      <c r="N507" s="143" t="s">
        <v>4</v>
      </c>
      <c r="O507" s="136"/>
      <c r="P507" s="137"/>
    </row>
    <row r="508" spans="1:16" x14ac:dyDescent="0.7">
      <c r="A508" s="5" t="s">
        <v>4</v>
      </c>
      <c r="B508" s="142" t="s">
        <v>81</v>
      </c>
      <c r="C508" s="136"/>
      <c r="D508" s="136"/>
      <c r="E508" s="137"/>
      <c r="F508" s="143" t="s">
        <v>4</v>
      </c>
      <c r="G508" s="137"/>
      <c r="H508" s="4" t="s">
        <v>4</v>
      </c>
      <c r="I508" s="4" t="s">
        <v>4</v>
      </c>
      <c r="J508" s="143" t="s">
        <v>4</v>
      </c>
      <c r="K508" s="137"/>
      <c r="L508" s="5" t="s">
        <v>4</v>
      </c>
      <c r="M508" s="6" t="s">
        <v>4</v>
      </c>
      <c r="N508" s="143" t="s">
        <v>4</v>
      </c>
      <c r="O508" s="136"/>
      <c r="P508" s="137"/>
    </row>
    <row r="509" spans="1:16" x14ac:dyDescent="0.7">
      <c r="A509" s="5" t="s">
        <v>4</v>
      </c>
      <c r="B509" s="142" t="s">
        <v>107</v>
      </c>
      <c r="C509" s="136"/>
      <c r="D509" s="136"/>
      <c r="E509" s="137"/>
      <c r="F509" s="143" t="s">
        <v>4</v>
      </c>
      <c r="G509" s="137"/>
      <c r="H509" s="4" t="s">
        <v>4</v>
      </c>
      <c r="I509" s="4" t="s">
        <v>4</v>
      </c>
      <c r="J509" s="143" t="s">
        <v>4</v>
      </c>
      <c r="K509" s="137"/>
      <c r="L509" s="5" t="s">
        <v>4</v>
      </c>
      <c r="M509" s="6" t="s">
        <v>4</v>
      </c>
      <c r="N509" s="143" t="s">
        <v>4</v>
      </c>
      <c r="O509" s="136"/>
      <c r="P509" s="137"/>
    </row>
    <row r="510" spans="1:16" x14ac:dyDescent="0.7">
      <c r="A510" s="10" t="s">
        <v>4</v>
      </c>
      <c r="B510" s="11" t="s">
        <v>4</v>
      </c>
      <c r="C510" s="140" t="s">
        <v>121</v>
      </c>
      <c r="D510" s="136"/>
      <c r="E510" s="137"/>
      <c r="F510" s="141" t="s">
        <v>4</v>
      </c>
      <c r="G510" s="137"/>
      <c r="H510" s="12" t="s">
        <v>4</v>
      </c>
      <c r="I510" s="12" t="s">
        <v>4</v>
      </c>
      <c r="J510" s="141" t="s">
        <v>4</v>
      </c>
      <c r="K510" s="137"/>
      <c r="L510" s="13" t="s">
        <v>4</v>
      </c>
      <c r="M510" s="14" t="s">
        <v>4</v>
      </c>
      <c r="N510" s="141" t="s">
        <v>4</v>
      </c>
      <c r="O510" s="136"/>
      <c r="P510" s="137"/>
    </row>
    <row r="511" spans="1:16" x14ac:dyDescent="0.7">
      <c r="A511" s="10" t="s">
        <v>4</v>
      </c>
      <c r="B511" s="11" t="s">
        <v>4</v>
      </c>
      <c r="C511" s="11" t="s">
        <v>4</v>
      </c>
      <c r="D511" s="140" t="s">
        <v>819</v>
      </c>
      <c r="E511" s="137"/>
      <c r="F511" s="141" t="s">
        <v>18</v>
      </c>
      <c r="G511" s="137"/>
      <c r="H511" s="12" t="s">
        <v>18</v>
      </c>
      <c r="I511" s="12" t="s">
        <v>820</v>
      </c>
      <c r="J511" s="141" t="s">
        <v>18</v>
      </c>
      <c r="K511" s="137"/>
      <c r="L511" s="13" t="s">
        <v>18</v>
      </c>
      <c r="M511" s="14" t="s">
        <v>22</v>
      </c>
      <c r="N511" s="141" t="s">
        <v>18</v>
      </c>
      <c r="O511" s="136"/>
      <c r="P511" s="137"/>
    </row>
    <row r="512" spans="1:16" x14ac:dyDescent="0.7">
      <c r="A512" s="10" t="s">
        <v>4</v>
      </c>
      <c r="B512" s="11" t="s">
        <v>4</v>
      </c>
      <c r="C512" s="11" t="s">
        <v>4</v>
      </c>
      <c r="D512" s="140" t="s">
        <v>821</v>
      </c>
      <c r="E512" s="137"/>
      <c r="F512" s="141" t="s">
        <v>18</v>
      </c>
      <c r="G512" s="137"/>
      <c r="H512" s="12" t="s">
        <v>18</v>
      </c>
      <c r="I512" s="12" t="s">
        <v>120</v>
      </c>
      <c r="J512" s="141" t="s">
        <v>18</v>
      </c>
      <c r="K512" s="137"/>
      <c r="L512" s="13" t="s">
        <v>18</v>
      </c>
      <c r="M512" s="14" t="s">
        <v>22</v>
      </c>
      <c r="N512" s="141" t="s">
        <v>18</v>
      </c>
      <c r="O512" s="136"/>
      <c r="P512" s="137"/>
    </row>
    <row r="513" spans="1:16" x14ac:dyDescent="0.7">
      <c r="A513" s="10" t="s">
        <v>4</v>
      </c>
      <c r="B513" s="11" t="s">
        <v>4</v>
      </c>
      <c r="C513" s="11" t="s">
        <v>4</v>
      </c>
      <c r="D513" s="140" t="s">
        <v>822</v>
      </c>
      <c r="E513" s="137"/>
      <c r="F513" s="141" t="s">
        <v>18</v>
      </c>
      <c r="G513" s="137"/>
      <c r="H513" s="12" t="s">
        <v>823</v>
      </c>
      <c r="I513" s="12" t="s">
        <v>18</v>
      </c>
      <c r="J513" s="141" t="s">
        <v>18</v>
      </c>
      <c r="K513" s="137"/>
      <c r="L513" s="13" t="s">
        <v>18</v>
      </c>
      <c r="M513" s="14" t="s">
        <v>22</v>
      </c>
      <c r="N513" s="141" t="s">
        <v>18</v>
      </c>
      <c r="O513" s="136"/>
      <c r="P513" s="137"/>
    </row>
    <row r="514" spans="1:16" x14ac:dyDescent="0.7">
      <c r="A514" s="10" t="s">
        <v>4</v>
      </c>
      <c r="B514" s="11" t="s">
        <v>4</v>
      </c>
      <c r="C514" s="11" t="s">
        <v>4</v>
      </c>
      <c r="D514" s="140" t="s">
        <v>824</v>
      </c>
      <c r="E514" s="137"/>
      <c r="F514" s="141" t="s">
        <v>18</v>
      </c>
      <c r="G514" s="137"/>
      <c r="H514" s="12" t="s">
        <v>825</v>
      </c>
      <c r="I514" s="12" t="s">
        <v>18</v>
      </c>
      <c r="J514" s="141" t="s">
        <v>18</v>
      </c>
      <c r="K514" s="137"/>
      <c r="L514" s="13" t="s">
        <v>18</v>
      </c>
      <c r="M514" s="14" t="s">
        <v>22</v>
      </c>
      <c r="N514" s="141" t="s">
        <v>18</v>
      </c>
      <c r="O514" s="136"/>
      <c r="P514" s="137"/>
    </row>
    <row r="515" spans="1:16" x14ac:dyDescent="0.7">
      <c r="A515" s="10" t="s">
        <v>4</v>
      </c>
      <c r="B515" s="11" t="s">
        <v>4</v>
      </c>
      <c r="C515" s="11" t="s">
        <v>4</v>
      </c>
      <c r="D515" s="140" t="s">
        <v>826</v>
      </c>
      <c r="E515" s="137"/>
      <c r="F515" s="141" t="s">
        <v>18</v>
      </c>
      <c r="G515" s="137"/>
      <c r="H515" s="12" t="s">
        <v>18</v>
      </c>
      <c r="I515" s="12" t="s">
        <v>827</v>
      </c>
      <c r="J515" s="141" t="s">
        <v>297</v>
      </c>
      <c r="K515" s="137"/>
      <c r="L515" s="13" t="s">
        <v>18</v>
      </c>
      <c r="M515" s="14" t="s">
        <v>22</v>
      </c>
      <c r="N515" s="141" t="s">
        <v>297</v>
      </c>
      <c r="O515" s="136"/>
      <c r="P515" s="137"/>
    </row>
    <row r="516" spans="1:16" x14ac:dyDescent="0.7">
      <c r="A516" s="10" t="s">
        <v>4</v>
      </c>
      <c r="B516" s="11" t="s">
        <v>4</v>
      </c>
      <c r="C516" s="11" t="s">
        <v>4</v>
      </c>
      <c r="D516" s="140" t="s">
        <v>828</v>
      </c>
      <c r="E516" s="137"/>
      <c r="F516" s="141" t="s">
        <v>18</v>
      </c>
      <c r="G516" s="137"/>
      <c r="H516" s="12" t="s">
        <v>18</v>
      </c>
      <c r="I516" s="12" t="s">
        <v>829</v>
      </c>
      <c r="J516" s="141" t="s">
        <v>86</v>
      </c>
      <c r="K516" s="137"/>
      <c r="L516" s="13" t="s">
        <v>830</v>
      </c>
      <c r="M516" s="14" t="s">
        <v>22</v>
      </c>
      <c r="N516" s="141" t="s">
        <v>120</v>
      </c>
      <c r="O516" s="136"/>
      <c r="P516" s="137"/>
    </row>
    <row r="517" spans="1:16" x14ac:dyDescent="0.7">
      <c r="A517" s="10" t="s">
        <v>4</v>
      </c>
      <c r="B517" s="11" t="s">
        <v>4</v>
      </c>
      <c r="C517" s="11" t="s">
        <v>4</v>
      </c>
      <c r="D517" s="140" t="s">
        <v>831</v>
      </c>
      <c r="E517" s="137"/>
      <c r="F517" s="141" t="s">
        <v>18</v>
      </c>
      <c r="G517" s="137"/>
      <c r="H517" s="12" t="s">
        <v>86</v>
      </c>
      <c r="I517" s="12" t="s">
        <v>18</v>
      </c>
      <c r="J517" s="141" t="s">
        <v>18</v>
      </c>
      <c r="K517" s="137"/>
      <c r="L517" s="13" t="s">
        <v>18</v>
      </c>
      <c r="M517" s="14" t="s">
        <v>22</v>
      </c>
      <c r="N517" s="141" t="s">
        <v>18</v>
      </c>
      <c r="O517" s="136"/>
      <c r="P517" s="137"/>
    </row>
    <row r="518" spans="1:16" x14ac:dyDescent="0.7">
      <c r="A518" s="10" t="s">
        <v>4</v>
      </c>
      <c r="B518" s="11" t="s">
        <v>4</v>
      </c>
      <c r="C518" s="11" t="s">
        <v>4</v>
      </c>
      <c r="D518" s="140" t="s">
        <v>832</v>
      </c>
      <c r="E518" s="137"/>
      <c r="F518" s="141" t="s">
        <v>18</v>
      </c>
      <c r="G518" s="137"/>
      <c r="H518" s="12" t="s">
        <v>167</v>
      </c>
      <c r="I518" s="12" t="s">
        <v>18</v>
      </c>
      <c r="J518" s="141" t="s">
        <v>18</v>
      </c>
      <c r="K518" s="137"/>
      <c r="L518" s="13" t="s">
        <v>18</v>
      </c>
      <c r="M518" s="14" t="s">
        <v>22</v>
      </c>
      <c r="N518" s="141" t="s">
        <v>18</v>
      </c>
      <c r="O518" s="136"/>
      <c r="P518" s="137"/>
    </row>
    <row r="519" spans="1:16" x14ac:dyDescent="0.7">
      <c r="A519" s="10" t="s">
        <v>4</v>
      </c>
      <c r="B519" s="11" t="s">
        <v>4</v>
      </c>
      <c r="C519" s="11" t="s">
        <v>4</v>
      </c>
      <c r="D519" s="140" t="s">
        <v>833</v>
      </c>
      <c r="E519" s="137"/>
      <c r="F519" s="141" t="s">
        <v>18</v>
      </c>
      <c r="G519" s="137"/>
      <c r="H519" s="12" t="s">
        <v>18</v>
      </c>
      <c r="I519" s="12" t="s">
        <v>18</v>
      </c>
      <c r="J519" s="141" t="s">
        <v>86</v>
      </c>
      <c r="K519" s="137"/>
      <c r="L519" s="13" t="s">
        <v>18</v>
      </c>
      <c r="M519" s="14" t="s">
        <v>22</v>
      </c>
      <c r="N519" s="141" t="s">
        <v>86</v>
      </c>
      <c r="O519" s="136"/>
      <c r="P519" s="137"/>
    </row>
    <row r="520" spans="1:16" x14ac:dyDescent="0.7">
      <c r="A520" s="10" t="s">
        <v>4</v>
      </c>
      <c r="B520" s="11" t="s">
        <v>4</v>
      </c>
      <c r="C520" s="11" t="s">
        <v>4</v>
      </c>
      <c r="D520" s="140" t="s">
        <v>834</v>
      </c>
      <c r="E520" s="137"/>
      <c r="F520" s="141" t="s">
        <v>18</v>
      </c>
      <c r="G520" s="137"/>
      <c r="H520" s="12" t="s">
        <v>18</v>
      </c>
      <c r="I520" s="12" t="s">
        <v>52</v>
      </c>
      <c r="J520" s="141" t="s">
        <v>84</v>
      </c>
      <c r="K520" s="137"/>
      <c r="L520" s="13" t="s">
        <v>835</v>
      </c>
      <c r="M520" s="14" t="s">
        <v>22</v>
      </c>
      <c r="N520" s="141" t="s">
        <v>52</v>
      </c>
      <c r="O520" s="136"/>
      <c r="P520" s="137"/>
    </row>
    <row r="521" spans="1:16" x14ac:dyDescent="0.7">
      <c r="A521" s="10" t="s">
        <v>4</v>
      </c>
      <c r="B521" s="11" t="s">
        <v>4</v>
      </c>
      <c r="C521" s="11" t="s">
        <v>4</v>
      </c>
      <c r="D521" s="140" t="s">
        <v>834</v>
      </c>
      <c r="E521" s="137"/>
      <c r="F521" s="141" t="s">
        <v>18</v>
      </c>
      <c r="G521" s="137"/>
      <c r="H521" s="12" t="s">
        <v>52</v>
      </c>
      <c r="I521" s="12" t="s">
        <v>18</v>
      </c>
      <c r="J521" s="141" t="s">
        <v>18</v>
      </c>
      <c r="K521" s="137"/>
      <c r="L521" s="13" t="s">
        <v>18</v>
      </c>
      <c r="M521" s="14" t="s">
        <v>22</v>
      </c>
      <c r="N521" s="141" t="s">
        <v>18</v>
      </c>
      <c r="O521" s="136"/>
      <c r="P521" s="137"/>
    </row>
    <row r="522" spans="1:16" x14ac:dyDescent="0.7">
      <c r="A522" s="10" t="s">
        <v>4</v>
      </c>
      <c r="B522" s="11" t="s">
        <v>4</v>
      </c>
      <c r="C522" s="11" t="s">
        <v>4</v>
      </c>
      <c r="D522" s="140" t="s">
        <v>836</v>
      </c>
      <c r="E522" s="137"/>
      <c r="F522" s="141" t="s">
        <v>18</v>
      </c>
      <c r="G522" s="137"/>
      <c r="H522" s="12" t="s">
        <v>18</v>
      </c>
      <c r="I522" s="12" t="s">
        <v>837</v>
      </c>
      <c r="J522" s="141" t="s">
        <v>86</v>
      </c>
      <c r="K522" s="137"/>
      <c r="L522" s="13" t="s">
        <v>18</v>
      </c>
      <c r="M522" s="14" t="s">
        <v>22</v>
      </c>
      <c r="N522" s="141" t="s">
        <v>86</v>
      </c>
      <c r="O522" s="136"/>
      <c r="P522" s="137"/>
    </row>
    <row r="523" spans="1:16" x14ac:dyDescent="0.7">
      <c r="A523" s="1" t="s">
        <v>154</v>
      </c>
      <c r="B523" s="136"/>
      <c r="C523" s="136"/>
      <c r="D523" s="136"/>
      <c r="E523" s="137"/>
      <c r="F523" s="139" t="s">
        <v>18</v>
      </c>
      <c r="G523" s="137"/>
      <c r="H523" s="15" t="s">
        <v>838</v>
      </c>
      <c r="I523" s="15" t="s">
        <v>839</v>
      </c>
      <c r="J523" s="139" t="s">
        <v>739</v>
      </c>
      <c r="K523" s="137"/>
      <c r="L523" s="5" t="s">
        <v>4</v>
      </c>
      <c r="M523" s="16" t="s">
        <v>4</v>
      </c>
      <c r="N523" s="139" t="s">
        <v>315</v>
      </c>
      <c r="O523" s="136"/>
      <c r="P523" s="137"/>
    </row>
    <row r="524" spans="1:16" x14ac:dyDescent="0.7">
      <c r="A524" s="5" t="s">
        <v>4</v>
      </c>
      <c r="B524" s="142" t="s">
        <v>159</v>
      </c>
      <c r="C524" s="136"/>
      <c r="D524" s="136"/>
      <c r="E524" s="137"/>
      <c r="F524" s="143" t="s">
        <v>4</v>
      </c>
      <c r="G524" s="137"/>
      <c r="H524" s="4" t="s">
        <v>4</v>
      </c>
      <c r="I524" s="4" t="s">
        <v>4</v>
      </c>
      <c r="J524" s="143" t="s">
        <v>4</v>
      </c>
      <c r="K524" s="137"/>
      <c r="L524" s="5" t="s">
        <v>4</v>
      </c>
      <c r="M524" s="6" t="s">
        <v>4</v>
      </c>
      <c r="N524" s="143" t="s">
        <v>4</v>
      </c>
      <c r="O524" s="136"/>
      <c r="P524" s="137"/>
    </row>
    <row r="525" spans="1:16" ht="49.2" x14ac:dyDescent="0.7">
      <c r="A525" s="10" t="s">
        <v>4</v>
      </c>
      <c r="B525" s="11" t="s">
        <v>4</v>
      </c>
      <c r="C525" s="140" t="s">
        <v>840</v>
      </c>
      <c r="D525" s="136"/>
      <c r="E525" s="137"/>
      <c r="F525" s="141" t="s">
        <v>18</v>
      </c>
      <c r="G525" s="137"/>
      <c r="H525" s="12" t="s">
        <v>841</v>
      </c>
      <c r="I525" s="12" t="s">
        <v>18</v>
      </c>
      <c r="J525" s="141" t="s">
        <v>842</v>
      </c>
      <c r="K525" s="137"/>
      <c r="L525" s="13" t="s">
        <v>843</v>
      </c>
      <c r="M525" s="14" t="s">
        <v>22</v>
      </c>
      <c r="N525" s="141" t="s">
        <v>52</v>
      </c>
      <c r="O525" s="136"/>
      <c r="P525" s="137"/>
    </row>
    <row r="526" spans="1:16" x14ac:dyDescent="0.7">
      <c r="A526" s="1" t="s">
        <v>181</v>
      </c>
      <c r="B526" s="136"/>
      <c r="C526" s="136"/>
      <c r="D526" s="136"/>
      <c r="E526" s="137"/>
      <c r="F526" s="139" t="s">
        <v>18</v>
      </c>
      <c r="G526" s="137"/>
      <c r="H526" s="15" t="s">
        <v>841</v>
      </c>
      <c r="I526" s="15" t="s">
        <v>18</v>
      </c>
      <c r="J526" s="139" t="s">
        <v>842</v>
      </c>
      <c r="K526" s="137"/>
      <c r="L526" s="5" t="s">
        <v>4</v>
      </c>
      <c r="M526" s="16" t="s">
        <v>4</v>
      </c>
      <c r="N526" s="139" t="s">
        <v>52</v>
      </c>
      <c r="O526" s="136"/>
      <c r="P526" s="137"/>
    </row>
    <row r="527" spans="1:16" x14ac:dyDescent="0.7">
      <c r="A527" s="1" t="s">
        <v>186</v>
      </c>
      <c r="B527" s="136"/>
      <c r="C527" s="136"/>
      <c r="D527" s="136"/>
      <c r="E527" s="137"/>
      <c r="F527" s="139" t="s">
        <v>18</v>
      </c>
      <c r="G527" s="137"/>
      <c r="H527" s="15" t="s">
        <v>844</v>
      </c>
      <c r="I527" s="15" t="s">
        <v>839</v>
      </c>
      <c r="J527" s="139" t="s">
        <v>845</v>
      </c>
      <c r="K527" s="137"/>
      <c r="L527" s="5" t="s">
        <v>4</v>
      </c>
      <c r="M527" s="16" t="s">
        <v>4</v>
      </c>
      <c r="N527" s="139" t="s">
        <v>846</v>
      </c>
      <c r="O527" s="136"/>
      <c r="P527" s="137"/>
    </row>
    <row r="528" spans="1:16" x14ac:dyDescent="0.7">
      <c r="A528" s="1" t="s">
        <v>847</v>
      </c>
      <c r="B528" s="136"/>
      <c r="C528" s="136"/>
      <c r="D528" s="136"/>
      <c r="E528" s="137"/>
      <c r="F528" s="139" t="s">
        <v>18</v>
      </c>
      <c r="G528" s="137"/>
      <c r="H528" s="15" t="s">
        <v>844</v>
      </c>
      <c r="I528" s="15" t="s">
        <v>839</v>
      </c>
      <c r="J528" s="139" t="s">
        <v>845</v>
      </c>
      <c r="K528" s="137"/>
      <c r="L528" s="5" t="s">
        <v>4</v>
      </c>
      <c r="M528" s="16" t="s">
        <v>4</v>
      </c>
      <c r="N528" s="139" t="s">
        <v>846</v>
      </c>
      <c r="O528" s="136"/>
      <c r="P528" s="137"/>
    </row>
    <row r="529" spans="1:16" x14ac:dyDescent="0.7">
      <c r="A529" s="144" t="s">
        <v>848</v>
      </c>
      <c r="B529" s="145"/>
      <c r="C529" s="145"/>
      <c r="D529" s="145"/>
      <c r="E529" s="146"/>
      <c r="F529" s="144" t="s">
        <v>4</v>
      </c>
      <c r="G529" s="146"/>
      <c r="H529" s="7" t="s">
        <v>4</v>
      </c>
      <c r="I529" s="7" t="s">
        <v>4</v>
      </c>
      <c r="J529" s="144" t="s">
        <v>4</v>
      </c>
      <c r="K529" s="146"/>
      <c r="L529" s="8" t="s">
        <v>4</v>
      </c>
      <c r="M529" s="9" t="s">
        <v>4</v>
      </c>
      <c r="N529" s="143" t="s">
        <v>4</v>
      </c>
      <c r="O529" s="136"/>
      <c r="P529" s="137"/>
    </row>
    <row r="530" spans="1:16" x14ac:dyDescent="0.7">
      <c r="A530" s="5" t="s">
        <v>4</v>
      </c>
      <c r="B530" s="142" t="s">
        <v>81</v>
      </c>
      <c r="C530" s="136"/>
      <c r="D530" s="136"/>
      <c r="E530" s="137"/>
      <c r="F530" s="143" t="s">
        <v>4</v>
      </c>
      <c r="G530" s="137"/>
      <c r="H530" s="4" t="s">
        <v>4</v>
      </c>
      <c r="I530" s="4" t="s">
        <v>4</v>
      </c>
      <c r="J530" s="143" t="s">
        <v>4</v>
      </c>
      <c r="K530" s="137"/>
      <c r="L530" s="5" t="s">
        <v>4</v>
      </c>
      <c r="M530" s="6" t="s">
        <v>4</v>
      </c>
      <c r="N530" s="143" t="s">
        <v>4</v>
      </c>
      <c r="O530" s="136"/>
      <c r="P530" s="137"/>
    </row>
    <row r="531" spans="1:16" x14ac:dyDescent="0.7">
      <c r="A531" s="5" t="s">
        <v>4</v>
      </c>
      <c r="B531" s="142" t="s">
        <v>107</v>
      </c>
      <c r="C531" s="136"/>
      <c r="D531" s="136"/>
      <c r="E531" s="137"/>
      <c r="F531" s="143" t="s">
        <v>4</v>
      </c>
      <c r="G531" s="137"/>
      <c r="H531" s="4" t="s">
        <v>4</v>
      </c>
      <c r="I531" s="4" t="s">
        <v>4</v>
      </c>
      <c r="J531" s="143" t="s">
        <v>4</v>
      </c>
      <c r="K531" s="137"/>
      <c r="L531" s="5" t="s">
        <v>4</v>
      </c>
      <c r="M531" s="6" t="s">
        <v>4</v>
      </c>
      <c r="N531" s="143" t="s">
        <v>4</v>
      </c>
      <c r="O531" s="136"/>
      <c r="P531" s="137"/>
    </row>
    <row r="532" spans="1:16" x14ac:dyDescent="0.7">
      <c r="A532" s="10" t="s">
        <v>4</v>
      </c>
      <c r="B532" s="11" t="s">
        <v>4</v>
      </c>
      <c r="C532" s="140" t="s">
        <v>121</v>
      </c>
      <c r="D532" s="136"/>
      <c r="E532" s="137"/>
      <c r="F532" s="141" t="s">
        <v>4</v>
      </c>
      <c r="G532" s="137"/>
      <c r="H532" s="12" t="s">
        <v>4</v>
      </c>
      <c r="I532" s="12" t="s">
        <v>4</v>
      </c>
      <c r="J532" s="141" t="s">
        <v>4</v>
      </c>
      <c r="K532" s="137"/>
      <c r="L532" s="13" t="s">
        <v>4</v>
      </c>
      <c r="M532" s="14" t="s">
        <v>4</v>
      </c>
      <c r="N532" s="141" t="s">
        <v>4</v>
      </c>
      <c r="O532" s="136"/>
      <c r="P532" s="137"/>
    </row>
    <row r="533" spans="1:16" x14ac:dyDescent="0.7">
      <c r="A533" s="10" t="s">
        <v>4</v>
      </c>
      <c r="B533" s="11" t="s">
        <v>4</v>
      </c>
      <c r="C533" s="11" t="s">
        <v>4</v>
      </c>
      <c r="D533" s="140" t="s">
        <v>849</v>
      </c>
      <c r="E533" s="137"/>
      <c r="F533" s="141" t="s">
        <v>18</v>
      </c>
      <c r="G533" s="137"/>
      <c r="H533" s="12" t="s">
        <v>18</v>
      </c>
      <c r="I533" s="12" t="s">
        <v>850</v>
      </c>
      <c r="J533" s="141" t="s">
        <v>18</v>
      </c>
      <c r="K533" s="137"/>
      <c r="L533" s="13" t="s">
        <v>18</v>
      </c>
      <c r="M533" s="14" t="s">
        <v>22</v>
      </c>
      <c r="N533" s="141" t="s">
        <v>18</v>
      </c>
      <c r="O533" s="136"/>
      <c r="P533" s="137"/>
    </row>
    <row r="534" spans="1:16" x14ac:dyDescent="0.7">
      <c r="A534" s="10" t="s">
        <v>4</v>
      </c>
      <c r="B534" s="11" t="s">
        <v>4</v>
      </c>
      <c r="C534" s="11" t="s">
        <v>4</v>
      </c>
      <c r="D534" s="140" t="s">
        <v>851</v>
      </c>
      <c r="E534" s="137"/>
      <c r="F534" s="141" t="s">
        <v>18</v>
      </c>
      <c r="G534" s="137"/>
      <c r="H534" s="12" t="s">
        <v>18</v>
      </c>
      <c r="I534" s="12" t="s">
        <v>18</v>
      </c>
      <c r="J534" s="141" t="s">
        <v>18</v>
      </c>
      <c r="K534" s="137"/>
      <c r="L534" s="13" t="s">
        <v>113</v>
      </c>
      <c r="M534" s="14" t="s">
        <v>22</v>
      </c>
      <c r="N534" s="141" t="s">
        <v>852</v>
      </c>
      <c r="O534" s="136"/>
      <c r="P534" s="137"/>
    </row>
    <row r="535" spans="1:16" ht="49.2" x14ac:dyDescent="0.7">
      <c r="A535" s="10" t="s">
        <v>4</v>
      </c>
      <c r="B535" s="11" t="s">
        <v>4</v>
      </c>
      <c r="C535" s="11" t="s">
        <v>4</v>
      </c>
      <c r="D535" s="140" t="s">
        <v>853</v>
      </c>
      <c r="E535" s="137"/>
      <c r="F535" s="141" t="s">
        <v>18</v>
      </c>
      <c r="G535" s="137"/>
      <c r="H535" s="12" t="s">
        <v>18</v>
      </c>
      <c r="I535" s="12" t="s">
        <v>18</v>
      </c>
      <c r="J535" s="141" t="s">
        <v>854</v>
      </c>
      <c r="K535" s="137"/>
      <c r="L535" s="13" t="s">
        <v>855</v>
      </c>
      <c r="M535" s="14" t="s">
        <v>22</v>
      </c>
      <c r="N535" s="141" t="s">
        <v>165</v>
      </c>
      <c r="O535" s="136"/>
      <c r="P535" s="137"/>
    </row>
    <row r="536" spans="1:16" x14ac:dyDescent="0.7">
      <c r="A536" s="10" t="s">
        <v>4</v>
      </c>
      <c r="B536" s="11" t="s">
        <v>4</v>
      </c>
      <c r="C536" s="11" t="s">
        <v>4</v>
      </c>
      <c r="D536" s="140" t="s">
        <v>856</v>
      </c>
      <c r="E536" s="137"/>
      <c r="F536" s="141" t="s">
        <v>18</v>
      </c>
      <c r="G536" s="137"/>
      <c r="H536" s="12" t="s">
        <v>857</v>
      </c>
      <c r="I536" s="12" t="s">
        <v>18</v>
      </c>
      <c r="J536" s="141" t="s">
        <v>18</v>
      </c>
      <c r="K536" s="137"/>
      <c r="L536" s="13" t="s">
        <v>18</v>
      </c>
      <c r="M536" s="14" t="s">
        <v>22</v>
      </c>
      <c r="N536" s="141" t="s">
        <v>18</v>
      </c>
      <c r="O536" s="136"/>
      <c r="P536" s="137"/>
    </row>
    <row r="537" spans="1:16" x14ac:dyDescent="0.7">
      <c r="A537" s="10" t="s">
        <v>4</v>
      </c>
      <c r="B537" s="11" t="s">
        <v>4</v>
      </c>
      <c r="C537" s="11" t="s">
        <v>4</v>
      </c>
      <c r="D537" s="140" t="s">
        <v>858</v>
      </c>
      <c r="E537" s="137"/>
      <c r="F537" s="141" t="s">
        <v>18</v>
      </c>
      <c r="G537" s="137"/>
      <c r="H537" s="12" t="s">
        <v>859</v>
      </c>
      <c r="I537" s="12" t="s">
        <v>18</v>
      </c>
      <c r="J537" s="141" t="s">
        <v>18</v>
      </c>
      <c r="K537" s="137"/>
      <c r="L537" s="13" t="s">
        <v>18</v>
      </c>
      <c r="M537" s="14" t="s">
        <v>22</v>
      </c>
      <c r="N537" s="141" t="s">
        <v>18</v>
      </c>
      <c r="O537" s="136"/>
      <c r="P537" s="137"/>
    </row>
    <row r="538" spans="1:16" x14ac:dyDescent="0.7">
      <c r="A538" s="10" t="s">
        <v>4</v>
      </c>
      <c r="B538" s="11" t="s">
        <v>4</v>
      </c>
      <c r="C538" s="11" t="s">
        <v>4</v>
      </c>
      <c r="D538" s="140" t="s">
        <v>860</v>
      </c>
      <c r="E538" s="137"/>
      <c r="F538" s="141" t="s">
        <v>18</v>
      </c>
      <c r="G538" s="137"/>
      <c r="H538" s="12" t="s">
        <v>861</v>
      </c>
      <c r="I538" s="12" t="s">
        <v>18</v>
      </c>
      <c r="J538" s="141" t="s">
        <v>18</v>
      </c>
      <c r="K538" s="137"/>
      <c r="L538" s="13" t="s">
        <v>18</v>
      </c>
      <c r="M538" s="14" t="s">
        <v>22</v>
      </c>
      <c r="N538" s="141" t="s">
        <v>18</v>
      </c>
      <c r="O538" s="136"/>
      <c r="P538" s="137"/>
    </row>
    <row r="539" spans="1:16" x14ac:dyDescent="0.7">
      <c r="A539" s="10" t="s">
        <v>4</v>
      </c>
      <c r="B539" s="11" t="s">
        <v>4</v>
      </c>
      <c r="C539" s="11" t="s">
        <v>4</v>
      </c>
      <c r="D539" s="140" t="s">
        <v>862</v>
      </c>
      <c r="E539" s="137"/>
      <c r="F539" s="141" t="s">
        <v>18</v>
      </c>
      <c r="G539" s="137"/>
      <c r="H539" s="12" t="s">
        <v>18</v>
      </c>
      <c r="I539" s="12" t="s">
        <v>18</v>
      </c>
      <c r="J539" s="141" t="s">
        <v>137</v>
      </c>
      <c r="K539" s="137"/>
      <c r="L539" s="13" t="s">
        <v>18</v>
      </c>
      <c r="M539" s="14" t="s">
        <v>22</v>
      </c>
      <c r="N539" s="141" t="s">
        <v>137</v>
      </c>
      <c r="O539" s="136"/>
      <c r="P539" s="137"/>
    </row>
    <row r="540" spans="1:16" x14ac:dyDescent="0.7">
      <c r="A540" s="1" t="s">
        <v>154</v>
      </c>
      <c r="B540" s="136"/>
      <c r="C540" s="136"/>
      <c r="D540" s="136"/>
      <c r="E540" s="137"/>
      <c r="F540" s="139" t="s">
        <v>18</v>
      </c>
      <c r="G540" s="137"/>
      <c r="H540" s="15" t="s">
        <v>863</v>
      </c>
      <c r="I540" s="15" t="s">
        <v>850</v>
      </c>
      <c r="J540" s="139" t="s">
        <v>864</v>
      </c>
      <c r="K540" s="137"/>
      <c r="L540" s="5" t="s">
        <v>4</v>
      </c>
      <c r="M540" s="16" t="s">
        <v>4</v>
      </c>
      <c r="N540" s="139" t="s">
        <v>865</v>
      </c>
      <c r="O540" s="136"/>
      <c r="P540" s="137"/>
    </row>
    <row r="541" spans="1:16" x14ac:dyDescent="0.7">
      <c r="A541" s="1" t="s">
        <v>186</v>
      </c>
      <c r="B541" s="136"/>
      <c r="C541" s="136"/>
      <c r="D541" s="136"/>
      <c r="E541" s="137"/>
      <c r="F541" s="139" t="s">
        <v>18</v>
      </c>
      <c r="G541" s="137"/>
      <c r="H541" s="15" t="s">
        <v>863</v>
      </c>
      <c r="I541" s="15" t="s">
        <v>850</v>
      </c>
      <c r="J541" s="139" t="s">
        <v>864</v>
      </c>
      <c r="K541" s="137"/>
      <c r="L541" s="5" t="s">
        <v>4</v>
      </c>
      <c r="M541" s="16" t="s">
        <v>4</v>
      </c>
      <c r="N541" s="139" t="s">
        <v>865</v>
      </c>
      <c r="O541" s="136"/>
      <c r="P541" s="137"/>
    </row>
    <row r="542" spans="1:16" x14ac:dyDescent="0.7">
      <c r="A542" s="5" t="s">
        <v>4</v>
      </c>
      <c r="B542" s="142" t="s">
        <v>225</v>
      </c>
      <c r="C542" s="136"/>
      <c r="D542" s="136"/>
      <c r="E542" s="137"/>
      <c r="F542" s="143" t="s">
        <v>4</v>
      </c>
      <c r="G542" s="137"/>
      <c r="H542" s="4" t="s">
        <v>4</v>
      </c>
      <c r="I542" s="4" t="s">
        <v>4</v>
      </c>
      <c r="J542" s="143" t="s">
        <v>4</v>
      </c>
      <c r="K542" s="137"/>
      <c r="L542" s="5" t="s">
        <v>4</v>
      </c>
      <c r="M542" s="6" t="s">
        <v>4</v>
      </c>
      <c r="N542" s="143" t="s">
        <v>4</v>
      </c>
      <c r="O542" s="136"/>
      <c r="P542" s="137"/>
    </row>
    <row r="543" spans="1:16" x14ac:dyDescent="0.7">
      <c r="A543" s="5" t="s">
        <v>4</v>
      </c>
      <c r="B543" s="142" t="s">
        <v>226</v>
      </c>
      <c r="C543" s="136"/>
      <c r="D543" s="136"/>
      <c r="E543" s="137"/>
      <c r="F543" s="143" t="s">
        <v>4</v>
      </c>
      <c r="G543" s="137"/>
      <c r="H543" s="4" t="s">
        <v>4</v>
      </c>
      <c r="I543" s="4" t="s">
        <v>4</v>
      </c>
      <c r="J543" s="143" t="s">
        <v>4</v>
      </c>
      <c r="K543" s="137"/>
      <c r="L543" s="5" t="s">
        <v>4</v>
      </c>
      <c r="M543" s="6" t="s">
        <v>4</v>
      </c>
      <c r="N543" s="143" t="s">
        <v>4</v>
      </c>
      <c r="O543" s="136"/>
      <c r="P543" s="137"/>
    </row>
    <row r="544" spans="1:16" ht="49.2" x14ac:dyDescent="0.7">
      <c r="A544" s="10" t="s">
        <v>4</v>
      </c>
      <c r="B544" s="11" t="s">
        <v>4</v>
      </c>
      <c r="C544" s="140" t="s">
        <v>227</v>
      </c>
      <c r="D544" s="136"/>
      <c r="E544" s="137"/>
      <c r="F544" s="141" t="s">
        <v>18</v>
      </c>
      <c r="G544" s="137"/>
      <c r="H544" s="12" t="s">
        <v>146</v>
      </c>
      <c r="I544" s="12" t="s">
        <v>146</v>
      </c>
      <c r="J544" s="141" t="s">
        <v>866</v>
      </c>
      <c r="K544" s="137"/>
      <c r="L544" s="13" t="s">
        <v>112</v>
      </c>
      <c r="M544" s="14" t="s">
        <v>22</v>
      </c>
      <c r="N544" s="141" t="s">
        <v>18</v>
      </c>
      <c r="O544" s="136"/>
      <c r="P544" s="137"/>
    </row>
    <row r="545" spans="1:16" x14ac:dyDescent="0.7">
      <c r="A545" s="10" t="s">
        <v>4</v>
      </c>
      <c r="B545" s="11" t="s">
        <v>4</v>
      </c>
      <c r="C545" s="11" t="s">
        <v>4</v>
      </c>
      <c r="D545" s="140" t="s">
        <v>867</v>
      </c>
      <c r="E545" s="137"/>
      <c r="F545" s="141" t="s">
        <v>18</v>
      </c>
      <c r="G545" s="137"/>
      <c r="H545" s="12" t="s">
        <v>18</v>
      </c>
      <c r="I545" s="12" t="s">
        <v>18</v>
      </c>
      <c r="J545" s="141" t="s">
        <v>18</v>
      </c>
      <c r="K545" s="137"/>
      <c r="L545" s="13" t="s">
        <v>113</v>
      </c>
      <c r="M545" s="14" t="s">
        <v>22</v>
      </c>
      <c r="N545" s="141" t="s">
        <v>868</v>
      </c>
      <c r="O545" s="136"/>
      <c r="P545" s="137"/>
    </row>
    <row r="546" spans="1:16" x14ac:dyDescent="0.7">
      <c r="A546" s="1" t="s">
        <v>229</v>
      </c>
      <c r="B546" s="136"/>
      <c r="C546" s="136"/>
      <c r="D546" s="136"/>
      <c r="E546" s="137"/>
      <c r="F546" s="139" t="s">
        <v>18</v>
      </c>
      <c r="G546" s="137"/>
      <c r="H546" s="15" t="s">
        <v>146</v>
      </c>
      <c r="I546" s="15" t="s">
        <v>146</v>
      </c>
      <c r="J546" s="139" t="s">
        <v>866</v>
      </c>
      <c r="K546" s="137"/>
      <c r="L546" s="5" t="s">
        <v>4</v>
      </c>
      <c r="M546" s="16" t="s">
        <v>4</v>
      </c>
      <c r="N546" s="139" t="s">
        <v>868</v>
      </c>
      <c r="O546" s="136"/>
      <c r="P546" s="137"/>
    </row>
    <row r="547" spans="1:16" x14ac:dyDescent="0.7">
      <c r="A547" s="1" t="s">
        <v>230</v>
      </c>
      <c r="B547" s="136"/>
      <c r="C547" s="136"/>
      <c r="D547" s="136"/>
      <c r="E547" s="137"/>
      <c r="F547" s="139" t="s">
        <v>18</v>
      </c>
      <c r="G547" s="137"/>
      <c r="H547" s="15" t="s">
        <v>146</v>
      </c>
      <c r="I547" s="15" t="s">
        <v>146</v>
      </c>
      <c r="J547" s="139" t="s">
        <v>866</v>
      </c>
      <c r="K547" s="137"/>
      <c r="L547" s="5" t="s">
        <v>4</v>
      </c>
      <c r="M547" s="16" t="s">
        <v>4</v>
      </c>
      <c r="N547" s="139" t="s">
        <v>868</v>
      </c>
      <c r="O547" s="136"/>
      <c r="P547" s="137"/>
    </row>
    <row r="548" spans="1:16" x14ac:dyDescent="0.7">
      <c r="A548" s="1" t="s">
        <v>869</v>
      </c>
      <c r="B548" s="136"/>
      <c r="C548" s="136"/>
      <c r="D548" s="136"/>
      <c r="E548" s="137"/>
      <c r="F548" s="139" t="s">
        <v>18</v>
      </c>
      <c r="G548" s="137"/>
      <c r="H548" s="15" t="s">
        <v>870</v>
      </c>
      <c r="I548" s="15" t="s">
        <v>871</v>
      </c>
      <c r="J548" s="139" t="s">
        <v>872</v>
      </c>
      <c r="K548" s="137"/>
      <c r="L548" s="5" t="s">
        <v>4</v>
      </c>
      <c r="M548" s="16" t="s">
        <v>4</v>
      </c>
      <c r="N548" s="139" t="s">
        <v>873</v>
      </c>
      <c r="O548" s="136"/>
      <c r="P548" s="137"/>
    </row>
    <row r="549" spans="1:16" x14ac:dyDescent="0.7">
      <c r="A549" s="1" t="s">
        <v>874</v>
      </c>
      <c r="B549" s="136"/>
      <c r="C549" s="136"/>
      <c r="D549" s="136"/>
      <c r="E549" s="137"/>
      <c r="F549" s="1" t="s">
        <v>18</v>
      </c>
      <c r="G549" s="137"/>
      <c r="H549" s="17" t="s">
        <v>875</v>
      </c>
      <c r="I549" s="17" t="s">
        <v>876</v>
      </c>
      <c r="J549" s="1" t="s">
        <v>877</v>
      </c>
      <c r="K549" s="137"/>
      <c r="L549" s="5" t="s">
        <v>4</v>
      </c>
      <c r="M549" s="16" t="s">
        <v>4</v>
      </c>
      <c r="N549" s="1" t="s">
        <v>878</v>
      </c>
      <c r="O549" s="136"/>
      <c r="P549" s="137"/>
    </row>
    <row r="550" spans="1:16" x14ac:dyDescent="0.7">
      <c r="A550" s="143" t="s">
        <v>879</v>
      </c>
      <c r="B550" s="136"/>
      <c r="C550" s="136"/>
      <c r="D550" s="136"/>
      <c r="E550" s="137"/>
      <c r="F550" s="143" t="s">
        <v>4</v>
      </c>
      <c r="G550" s="137"/>
      <c r="H550" s="4" t="s">
        <v>4</v>
      </c>
      <c r="I550" s="4" t="s">
        <v>4</v>
      </c>
      <c r="J550" s="143" t="s">
        <v>4</v>
      </c>
      <c r="K550" s="137"/>
      <c r="L550" s="5" t="s">
        <v>4</v>
      </c>
      <c r="M550" s="6" t="s">
        <v>4</v>
      </c>
      <c r="N550" s="143" t="s">
        <v>4</v>
      </c>
      <c r="O550" s="136"/>
      <c r="P550" s="137"/>
    </row>
    <row r="551" spans="1:16" x14ac:dyDescent="0.7">
      <c r="A551" s="144" t="s">
        <v>880</v>
      </c>
      <c r="B551" s="145"/>
      <c r="C551" s="145"/>
      <c r="D551" s="145"/>
      <c r="E551" s="146"/>
      <c r="F551" s="144" t="s">
        <v>4</v>
      </c>
      <c r="G551" s="146"/>
      <c r="H551" s="7" t="s">
        <v>4</v>
      </c>
      <c r="I551" s="7" t="s">
        <v>4</v>
      </c>
      <c r="J551" s="144" t="s">
        <v>4</v>
      </c>
      <c r="K551" s="146"/>
      <c r="L551" s="8" t="s">
        <v>4</v>
      </c>
      <c r="M551" s="9" t="s">
        <v>4</v>
      </c>
      <c r="N551" s="143" t="s">
        <v>4</v>
      </c>
      <c r="O551" s="136"/>
      <c r="P551" s="137"/>
    </row>
    <row r="552" spans="1:16" x14ac:dyDescent="0.7">
      <c r="A552" s="5" t="s">
        <v>4</v>
      </c>
      <c r="B552" s="142" t="s">
        <v>81</v>
      </c>
      <c r="C552" s="136"/>
      <c r="D552" s="136"/>
      <c r="E552" s="137"/>
      <c r="F552" s="143" t="s">
        <v>4</v>
      </c>
      <c r="G552" s="137"/>
      <c r="H552" s="4" t="s">
        <v>4</v>
      </c>
      <c r="I552" s="4" t="s">
        <v>4</v>
      </c>
      <c r="J552" s="143" t="s">
        <v>4</v>
      </c>
      <c r="K552" s="137"/>
      <c r="L552" s="5" t="s">
        <v>4</v>
      </c>
      <c r="M552" s="6" t="s">
        <v>4</v>
      </c>
      <c r="N552" s="143" t="s">
        <v>4</v>
      </c>
      <c r="O552" s="136"/>
      <c r="P552" s="137"/>
    </row>
    <row r="553" spans="1:16" x14ac:dyDescent="0.7">
      <c r="A553" s="5" t="s">
        <v>4</v>
      </c>
      <c r="B553" s="142" t="s">
        <v>107</v>
      </c>
      <c r="C553" s="136"/>
      <c r="D553" s="136"/>
      <c r="E553" s="137"/>
      <c r="F553" s="143" t="s">
        <v>4</v>
      </c>
      <c r="G553" s="137"/>
      <c r="H553" s="4" t="s">
        <v>4</v>
      </c>
      <c r="I553" s="4" t="s">
        <v>4</v>
      </c>
      <c r="J553" s="143" t="s">
        <v>4</v>
      </c>
      <c r="K553" s="137"/>
      <c r="L553" s="5" t="s">
        <v>4</v>
      </c>
      <c r="M553" s="6" t="s">
        <v>4</v>
      </c>
      <c r="N553" s="143" t="s">
        <v>4</v>
      </c>
      <c r="O553" s="136"/>
      <c r="P553" s="137"/>
    </row>
    <row r="554" spans="1:16" x14ac:dyDescent="0.7">
      <c r="A554" s="10" t="s">
        <v>4</v>
      </c>
      <c r="B554" s="11" t="s">
        <v>4</v>
      </c>
      <c r="C554" s="140" t="s">
        <v>121</v>
      </c>
      <c r="D554" s="136"/>
      <c r="E554" s="137"/>
      <c r="F554" s="141" t="s">
        <v>4</v>
      </c>
      <c r="G554" s="137"/>
      <c r="H554" s="12" t="s">
        <v>4</v>
      </c>
      <c r="I554" s="12" t="s">
        <v>4</v>
      </c>
      <c r="J554" s="141" t="s">
        <v>4</v>
      </c>
      <c r="K554" s="137"/>
      <c r="L554" s="13" t="s">
        <v>4</v>
      </c>
      <c r="M554" s="14" t="s">
        <v>4</v>
      </c>
      <c r="N554" s="141" t="s">
        <v>4</v>
      </c>
      <c r="O554" s="136"/>
      <c r="P554" s="137"/>
    </row>
    <row r="555" spans="1:16" ht="49.2" x14ac:dyDescent="0.7">
      <c r="A555" s="10" t="s">
        <v>4</v>
      </c>
      <c r="B555" s="11" t="s">
        <v>4</v>
      </c>
      <c r="C555" s="11" t="s">
        <v>4</v>
      </c>
      <c r="D555" s="140" t="s">
        <v>881</v>
      </c>
      <c r="E555" s="137"/>
      <c r="F555" s="141" t="s">
        <v>18</v>
      </c>
      <c r="G555" s="137"/>
      <c r="H555" s="12" t="s">
        <v>18</v>
      </c>
      <c r="I555" s="12" t="s">
        <v>882</v>
      </c>
      <c r="J555" s="141" t="s">
        <v>883</v>
      </c>
      <c r="K555" s="137"/>
      <c r="L555" s="13" t="s">
        <v>112</v>
      </c>
      <c r="M555" s="14" t="s">
        <v>22</v>
      </c>
      <c r="N555" s="141" t="s">
        <v>18</v>
      </c>
      <c r="O555" s="136"/>
      <c r="P555" s="137"/>
    </row>
    <row r="556" spans="1:16" x14ac:dyDescent="0.7">
      <c r="A556" s="10" t="s">
        <v>4</v>
      </c>
      <c r="B556" s="11" t="s">
        <v>4</v>
      </c>
      <c r="C556" s="11" t="s">
        <v>4</v>
      </c>
      <c r="D556" s="140" t="s">
        <v>884</v>
      </c>
      <c r="E556" s="137"/>
      <c r="F556" s="141" t="s">
        <v>18</v>
      </c>
      <c r="G556" s="137"/>
      <c r="H556" s="12" t="s">
        <v>18</v>
      </c>
      <c r="I556" s="12" t="s">
        <v>18</v>
      </c>
      <c r="J556" s="141" t="s">
        <v>18</v>
      </c>
      <c r="K556" s="137"/>
      <c r="L556" s="13" t="s">
        <v>113</v>
      </c>
      <c r="M556" s="14" t="s">
        <v>22</v>
      </c>
      <c r="N556" s="141" t="s">
        <v>171</v>
      </c>
      <c r="O556" s="136"/>
      <c r="P556" s="137"/>
    </row>
    <row r="557" spans="1:16" ht="49.2" x14ac:dyDescent="0.7">
      <c r="A557" s="10" t="s">
        <v>4</v>
      </c>
      <c r="B557" s="11" t="s">
        <v>4</v>
      </c>
      <c r="C557" s="11" t="s">
        <v>4</v>
      </c>
      <c r="D557" s="140" t="s">
        <v>885</v>
      </c>
      <c r="E557" s="137"/>
      <c r="F557" s="141" t="s">
        <v>18</v>
      </c>
      <c r="G557" s="137"/>
      <c r="H557" s="12" t="s">
        <v>18</v>
      </c>
      <c r="I557" s="12" t="s">
        <v>18</v>
      </c>
      <c r="J557" s="141" t="s">
        <v>86</v>
      </c>
      <c r="K557" s="137"/>
      <c r="L557" s="13" t="s">
        <v>112</v>
      </c>
      <c r="M557" s="14" t="s">
        <v>22</v>
      </c>
      <c r="N557" s="141" t="s">
        <v>18</v>
      </c>
      <c r="O557" s="136"/>
      <c r="P557" s="137"/>
    </row>
    <row r="558" spans="1:16" x14ac:dyDescent="0.7">
      <c r="A558" s="10" t="s">
        <v>4</v>
      </c>
      <c r="B558" s="11" t="s">
        <v>4</v>
      </c>
      <c r="C558" s="11" t="s">
        <v>4</v>
      </c>
      <c r="D558" s="140" t="s">
        <v>886</v>
      </c>
      <c r="E558" s="137"/>
      <c r="F558" s="141" t="s">
        <v>18</v>
      </c>
      <c r="G558" s="137"/>
      <c r="H558" s="12" t="s">
        <v>18</v>
      </c>
      <c r="I558" s="12" t="s">
        <v>18</v>
      </c>
      <c r="J558" s="141" t="s">
        <v>86</v>
      </c>
      <c r="K558" s="137"/>
      <c r="L558" s="13" t="s">
        <v>618</v>
      </c>
      <c r="M558" s="14" t="s">
        <v>22</v>
      </c>
      <c r="N558" s="141" t="s">
        <v>84</v>
      </c>
      <c r="O558" s="136"/>
      <c r="P558" s="137"/>
    </row>
    <row r="559" spans="1:16" x14ac:dyDescent="0.7">
      <c r="A559" s="10" t="s">
        <v>4</v>
      </c>
      <c r="B559" s="11" t="s">
        <v>4</v>
      </c>
      <c r="C559" s="11" t="s">
        <v>4</v>
      </c>
      <c r="D559" s="140" t="s">
        <v>887</v>
      </c>
      <c r="E559" s="137"/>
      <c r="F559" s="141" t="s">
        <v>18</v>
      </c>
      <c r="G559" s="137"/>
      <c r="H559" s="12" t="s">
        <v>275</v>
      </c>
      <c r="I559" s="12" t="s">
        <v>18</v>
      </c>
      <c r="J559" s="141" t="s">
        <v>18</v>
      </c>
      <c r="K559" s="137"/>
      <c r="L559" s="13" t="s">
        <v>18</v>
      </c>
      <c r="M559" s="14" t="s">
        <v>22</v>
      </c>
      <c r="N559" s="141" t="s">
        <v>18</v>
      </c>
      <c r="O559" s="136"/>
      <c r="P559" s="137"/>
    </row>
    <row r="560" spans="1:16" x14ac:dyDescent="0.7">
      <c r="A560" s="10" t="s">
        <v>4</v>
      </c>
      <c r="B560" s="11" t="s">
        <v>4</v>
      </c>
      <c r="C560" s="11" t="s">
        <v>4</v>
      </c>
      <c r="D560" s="140" t="s">
        <v>888</v>
      </c>
      <c r="E560" s="137"/>
      <c r="F560" s="141" t="s">
        <v>18</v>
      </c>
      <c r="G560" s="137"/>
      <c r="H560" s="12" t="s">
        <v>18</v>
      </c>
      <c r="I560" s="12" t="s">
        <v>889</v>
      </c>
      <c r="J560" s="141" t="s">
        <v>18</v>
      </c>
      <c r="K560" s="137"/>
      <c r="L560" s="13" t="s">
        <v>18</v>
      </c>
      <c r="M560" s="14" t="s">
        <v>22</v>
      </c>
      <c r="N560" s="141" t="s">
        <v>18</v>
      </c>
      <c r="O560" s="136"/>
      <c r="P560" s="137"/>
    </row>
    <row r="561" spans="1:16" x14ac:dyDescent="0.7">
      <c r="A561" s="1" t="s">
        <v>154</v>
      </c>
      <c r="B561" s="136"/>
      <c r="C561" s="136"/>
      <c r="D561" s="136"/>
      <c r="E561" s="137"/>
      <c r="F561" s="139" t="s">
        <v>18</v>
      </c>
      <c r="G561" s="137"/>
      <c r="H561" s="15" t="s">
        <v>275</v>
      </c>
      <c r="I561" s="15" t="s">
        <v>890</v>
      </c>
      <c r="J561" s="139" t="s">
        <v>607</v>
      </c>
      <c r="K561" s="137"/>
      <c r="L561" s="5" t="s">
        <v>4</v>
      </c>
      <c r="M561" s="16" t="s">
        <v>4</v>
      </c>
      <c r="N561" s="139" t="s">
        <v>891</v>
      </c>
      <c r="O561" s="136"/>
      <c r="P561" s="137"/>
    </row>
    <row r="562" spans="1:16" x14ac:dyDescent="0.7">
      <c r="A562" s="5" t="s">
        <v>4</v>
      </c>
      <c r="B562" s="142" t="s">
        <v>159</v>
      </c>
      <c r="C562" s="136"/>
      <c r="D562" s="136"/>
      <c r="E562" s="137"/>
      <c r="F562" s="143" t="s">
        <v>4</v>
      </c>
      <c r="G562" s="137"/>
      <c r="H562" s="4" t="s">
        <v>4</v>
      </c>
      <c r="I562" s="4" t="s">
        <v>4</v>
      </c>
      <c r="J562" s="143" t="s">
        <v>4</v>
      </c>
      <c r="K562" s="137"/>
      <c r="L562" s="5" t="s">
        <v>4</v>
      </c>
      <c r="M562" s="6" t="s">
        <v>4</v>
      </c>
      <c r="N562" s="143" t="s">
        <v>4</v>
      </c>
      <c r="O562" s="136"/>
      <c r="P562" s="137"/>
    </row>
    <row r="563" spans="1:16" x14ac:dyDescent="0.7">
      <c r="A563" s="10" t="s">
        <v>4</v>
      </c>
      <c r="B563" s="11" t="s">
        <v>4</v>
      </c>
      <c r="C563" s="140" t="s">
        <v>892</v>
      </c>
      <c r="D563" s="136"/>
      <c r="E563" s="137"/>
      <c r="F563" s="141" t="s">
        <v>18</v>
      </c>
      <c r="G563" s="137"/>
      <c r="H563" s="12" t="s">
        <v>18</v>
      </c>
      <c r="I563" s="12" t="s">
        <v>18</v>
      </c>
      <c r="J563" s="141" t="s">
        <v>137</v>
      </c>
      <c r="K563" s="137"/>
      <c r="L563" s="13" t="s">
        <v>18</v>
      </c>
      <c r="M563" s="14" t="s">
        <v>22</v>
      </c>
      <c r="N563" s="141" t="s">
        <v>137</v>
      </c>
      <c r="O563" s="136"/>
      <c r="P563" s="137"/>
    </row>
    <row r="564" spans="1:16" x14ac:dyDescent="0.7">
      <c r="A564" s="1" t="s">
        <v>181</v>
      </c>
      <c r="B564" s="136"/>
      <c r="C564" s="136"/>
      <c r="D564" s="136"/>
      <c r="E564" s="137"/>
      <c r="F564" s="139" t="s">
        <v>18</v>
      </c>
      <c r="G564" s="137"/>
      <c r="H564" s="15" t="s">
        <v>18</v>
      </c>
      <c r="I564" s="15" t="s">
        <v>18</v>
      </c>
      <c r="J564" s="139" t="s">
        <v>137</v>
      </c>
      <c r="K564" s="137"/>
      <c r="L564" s="5" t="s">
        <v>4</v>
      </c>
      <c r="M564" s="16" t="s">
        <v>4</v>
      </c>
      <c r="N564" s="139" t="s">
        <v>137</v>
      </c>
      <c r="O564" s="136"/>
      <c r="P564" s="137"/>
    </row>
    <row r="565" spans="1:16" x14ac:dyDescent="0.7">
      <c r="A565" s="5" t="s">
        <v>4</v>
      </c>
      <c r="B565" s="142" t="s">
        <v>298</v>
      </c>
      <c r="C565" s="136"/>
      <c r="D565" s="136"/>
      <c r="E565" s="137"/>
      <c r="F565" s="143" t="s">
        <v>4</v>
      </c>
      <c r="G565" s="137"/>
      <c r="H565" s="4" t="s">
        <v>4</v>
      </c>
      <c r="I565" s="4" t="s">
        <v>4</v>
      </c>
      <c r="J565" s="143" t="s">
        <v>4</v>
      </c>
      <c r="K565" s="137"/>
      <c r="L565" s="5" t="s">
        <v>4</v>
      </c>
      <c r="M565" s="6" t="s">
        <v>4</v>
      </c>
      <c r="N565" s="143" t="s">
        <v>4</v>
      </c>
      <c r="O565" s="136"/>
      <c r="P565" s="137"/>
    </row>
    <row r="566" spans="1:16" x14ac:dyDescent="0.7">
      <c r="A566" s="10" t="s">
        <v>4</v>
      </c>
      <c r="B566" s="11" t="s">
        <v>4</v>
      </c>
      <c r="C566" s="140" t="s">
        <v>299</v>
      </c>
      <c r="D566" s="136"/>
      <c r="E566" s="137"/>
      <c r="F566" s="141" t="s">
        <v>18</v>
      </c>
      <c r="G566" s="137"/>
      <c r="H566" s="12" t="s">
        <v>18</v>
      </c>
      <c r="I566" s="12" t="s">
        <v>893</v>
      </c>
      <c r="J566" s="141" t="s">
        <v>894</v>
      </c>
      <c r="K566" s="137"/>
      <c r="L566" s="13" t="s">
        <v>895</v>
      </c>
      <c r="M566" s="14" t="s">
        <v>22</v>
      </c>
      <c r="N566" s="141" t="s">
        <v>896</v>
      </c>
      <c r="O566" s="136"/>
      <c r="P566" s="137"/>
    </row>
    <row r="567" spans="1:16" x14ac:dyDescent="0.7">
      <c r="A567" s="1" t="s">
        <v>311</v>
      </c>
      <c r="B567" s="136"/>
      <c r="C567" s="136"/>
      <c r="D567" s="136"/>
      <c r="E567" s="137"/>
      <c r="F567" s="139" t="s">
        <v>18</v>
      </c>
      <c r="G567" s="137"/>
      <c r="H567" s="15" t="s">
        <v>18</v>
      </c>
      <c r="I567" s="15" t="s">
        <v>893</v>
      </c>
      <c r="J567" s="139" t="s">
        <v>894</v>
      </c>
      <c r="K567" s="137"/>
      <c r="L567" s="5" t="s">
        <v>4</v>
      </c>
      <c r="M567" s="16" t="s">
        <v>4</v>
      </c>
      <c r="N567" s="139" t="s">
        <v>896</v>
      </c>
      <c r="O567" s="136"/>
      <c r="P567" s="137"/>
    </row>
    <row r="568" spans="1:16" x14ac:dyDescent="0.7">
      <c r="A568" s="1" t="s">
        <v>186</v>
      </c>
      <c r="B568" s="136"/>
      <c r="C568" s="136"/>
      <c r="D568" s="136"/>
      <c r="E568" s="137"/>
      <c r="F568" s="139" t="s">
        <v>18</v>
      </c>
      <c r="G568" s="137"/>
      <c r="H568" s="15" t="s">
        <v>275</v>
      </c>
      <c r="I568" s="15" t="s">
        <v>897</v>
      </c>
      <c r="J568" s="139" t="s">
        <v>898</v>
      </c>
      <c r="K568" s="137"/>
      <c r="L568" s="5" t="s">
        <v>4</v>
      </c>
      <c r="M568" s="16" t="s">
        <v>4</v>
      </c>
      <c r="N568" s="139" t="s">
        <v>899</v>
      </c>
      <c r="O568" s="136"/>
      <c r="P568" s="137"/>
    </row>
    <row r="569" spans="1:16" x14ac:dyDescent="0.7">
      <c r="A569" s="1" t="s">
        <v>900</v>
      </c>
      <c r="B569" s="136"/>
      <c r="C569" s="136"/>
      <c r="D569" s="136"/>
      <c r="E569" s="137"/>
      <c r="F569" s="139" t="s">
        <v>18</v>
      </c>
      <c r="G569" s="137"/>
      <c r="H569" s="15" t="s">
        <v>275</v>
      </c>
      <c r="I569" s="15" t="s">
        <v>897</v>
      </c>
      <c r="J569" s="139" t="s">
        <v>898</v>
      </c>
      <c r="K569" s="137"/>
      <c r="L569" s="5" t="s">
        <v>4</v>
      </c>
      <c r="M569" s="16" t="s">
        <v>4</v>
      </c>
      <c r="N569" s="139" t="s">
        <v>899</v>
      </c>
      <c r="O569" s="136"/>
      <c r="P569" s="137"/>
    </row>
    <row r="570" spans="1:16" x14ac:dyDescent="0.7">
      <c r="A570" s="144" t="s">
        <v>901</v>
      </c>
      <c r="B570" s="145"/>
      <c r="C570" s="145"/>
      <c r="D570" s="145"/>
      <c r="E570" s="146"/>
      <c r="F570" s="144" t="s">
        <v>4</v>
      </c>
      <c r="G570" s="146"/>
      <c r="H570" s="7" t="s">
        <v>4</v>
      </c>
      <c r="I570" s="7" t="s">
        <v>4</v>
      </c>
      <c r="J570" s="144" t="s">
        <v>4</v>
      </c>
      <c r="K570" s="146"/>
      <c r="L570" s="8" t="s">
        <v>4</v>
      </c>
      <c r="M570" s="9" t="s">
        <v>4</v>
      </c>
      <c r="N570" s="143" t="s">
        <v>4</v>
      </c>
      <c r="O570" s="136"/>
      <c r="P570" s="137"/>
    </row>
    <row r="571" spans="1:16" x14ac:dyDescent="0.7">
      <c r="A571" s="5" t="s">
        <v>4</v>
      </c>
      <c r="B571" s="142" t="s">
        <v>81</v>
      </c>
      <c r="C571" s="136"/>
      <c r="D571" s="136"/>
      <c r="E571" s="137"/>
      <c r="F571" s="143" t="s">
        <v>4</v>
      </c>
      <c r="G571" s="137"/>
      <c r="H571" s="4" t="s">
        <v>4</v>
      </c>
      <c r="I571" s="4" t="s">
        <v>4</v>
      </c>
      <c r="J571" s="143" t="s">
        <v>4</v>
      </c>
      <c r="K571" s="137"/>
      <c r="L571" s="5" t="s">
        <v>4</v>
      </c>
      <c r="M571" s="6" t="s">
        <v>4</v>
      </c>
      <c r="N571" s="143" t="s">
        <v>4</v>
      </c>
      <c r="O571" s="136"/>
      <c r="P571" s="137"/>
    </row>
    <row r="572" spans="1:16" x14ac:dyDescent="0.7">
      <c r="A572" s="5" t="s">
        <v>4</v>
      </c>
      <c r="B572" s="142" t="s">
        <v>107</v>
      </c>
      <c r="C572" s="136"/>
      <c r="D572" s="136"/>
      <c r="E572" s="137"/>
      <c r="F572" s="143" t="s">
        <v>4</v>
      </c>
      <c r="G572" s="137"/>
      <c r="H572" s="4" t="s">
        <v>4</v>
      </c>
      <c r="I572" s="4" t="s">
        <v>4</v>
      </c>
      <c r="J572" s="143" t="s">
        <v>4</v>
      </c>
      <c r="K572" s="137"/>
      <c r="L572" s="5" t="s">
        <v>4</v>
      </c>
      <c r="M572" s="6" t="s">
        <v>4</v>
      </c>
      <c r="N572" s="143" t="s">
        <v>4</v>
      </c>
      <c r="O572" s="136"/>
      <c r="P572" s="137"/>
    </row>
    <row r="573" spans="1:16" x14ac:dyDescent="0.7">
      <c r="A573" s="10" t="s">
        <v>4</v>
      </c>
      <c r="B573" s="11" t="s">
        <v>4</v>
      </c>
      <c r="C573" s="140" t="s">
        <v>121</v>
      </c>
      <c r="D573" s="136"/>
      <c r="E573" s="137"/>
      <c r="F573" s="141" t="s">
        <v>4</v>
      </c>
      <c r="G573" s="137"/>
      <c r="H573" s="12" t="s">
        <v>4</v>
      </c>
      <c r="I573" s="12" t="s">
        <v>4</v>
      </c>
      <c r="J573" s="141" t="s">
        <v>4</v>
      </c>
      <c r="K573" s="137"/>
      <c r="L573" s="13" t="s">
        <v>4</v>
      </c>
      <c r="M573" s="14" t="s">
        <v>4</v>
      </c>
      <c r="N573" s="141" t="s">
        <v>4</v>
      </c>
      <c r="O573" s="136"/>
      <c r="P573" s="137"/>
    </row>
    <row r="574" spans="1:16" x14ac:dyDescent="0.7">
      <c r="A574" s="10" t="s">
        <v>4</v>
      </c>
      <c r="B574" s="11" t="s">
        <v>4</v>
      </c>
      <c r="C574" s="11" t="s">
        <v>4</v>
      </c>
      <c r="D574" s="140" t="s">
        <v>902</v>
      </c>
      <c r="E574" s="137"/>
      <c r="F574" s="141" t="s">
        <v>18</v>
      </c>
      <c r="G574" s="137"/>
      <c r="H574" s="12" t="s">
        <v>18</v>
      </c>
      <c r="I574" s="12" t="s">
        <v>903</v>
      </c>
      <c r="J574" s="141" t="s">
        <v>137</v>
      </c>
      <c r="K574" s="137"/>
      <c r="L574" s="13" t="s">
        <v>18</v>
      </c>
      <c r="M574" s="14" t="s">
        <v>22</v>
      </c>
      <c r="N574" s="141" t="s">
        <v>137</v>
      </c>
      <c r="O574" s="136"/>
      <c r="P574" s="137"/>
    </row>
    <row r="575" spans="1:16" x14ac:dyDescent="0.7">
      <c r="A575" s="10" t="s">
        <v>4</v>
      </c>
      <c r="B575" s="11" t="s">
        <v>4</v>
      </c>
      <c r="C575" s="11" t="s">
        <v>4</v>
      </c>
      <c r="D575" s="140" t="s">
        <v>904</v>
      </c>
      <c r="E575" s="137"/>
      <c r="F575" s="141" t="s">
        <v>18</v>
      </c>
      <c r="G575" s="137"/>
      <c r="H575" s="12" t="s">
        <v>18</v>
      </c>
      <c r="I575" s="12" t="s">
        <v>86</v>
      </c>
      <c r="J575" s="141" t="s">
        <v>18</v>
      </c>
      <c r="K575" s="137"/>
      <c r="L575" s="13" t="s">
        <v>18</v>
      </c>
      <c r="M575" s="14" t="s">
        <v>22</v>
      </c>
      <c r="N575" s="141" t="s">
        <v>18</v>
      </c>
      <c r="O575" s="136"/>
      <c r="P575" s="137"/>
    </row>
    <row r="576" spans="1:16" x14ac:dyDescent="0.7">
      <c r="A576" s="1" t="s">
        <v>154</v>
      </c>
      <c r="B576" s="136"/>
      <c r="C576" s="136"/>
      <c r="D576" s="136"/>
      <c r="E576" s="137"/>
      <c r="F576" s="139" t="s">
        <v>18</v>
      </c>
      <c r="G576" s="137"/>
      <c r="H576" s="15" t="s">
        <v>18</v>
      </c>
      <c r="I576" s="15" t="s">
        <v>905</v>
      </c>
      <c r="J576" s="139" t="s">
        <v>137</v>
      </c>
      <c r="K576" s="137"/>
      <c r="L576" s="5" t="s">
        <v>4</v>
      </c>
      <c r="M576" s="16" t="s">
        <v>4</v>
      </c>
      <c r="N576" s="139" t="s">
        <v>137</v>
      </c>
      <c r="O576" s="136"/>
      <c r="P576" s="137"/>
    </row>
    <row r="577" spans="1:16" x14ac:dyDescent="0.7">
      <c r="A577" s="1" t="s">
        <v>186</v>
      </c>
      <c r="B577" s="136"/>
      <c r="C577" s="136"/>
      <c r="D577" s="136"/>
      <c r="E577" s="137"/>
      <c r="F577" s="139" t="s">
        <v>18</v>
      </c>
      <c r="G577" s="137"/>
      <c r="H577" s="15" t="s">
        <v>18</v>
      </c>
      <c r="I577" s="15" t="s">
        <v>905</v>
      </c>
      <c r="J577" s="139" t="s">
        <v>137</v>
      </c>
      <c r="K577" s="137"/>
      <c r="L577" s="5" t="s">
        <v>4</v>
      </c>
      <c r="M577" s="16" t="s">
        <v>4</v>
      </c>
      <c r="N577" s="139" t="s">
        <v>137</v>
      </c>
      <c r="O577" s="136"/>
      <c r="P577" s="137"/>
    </row>
    <row r="578" spans="1:16" x14ac:dyDescent="0.7">
      <c r="A578" s="5" t="s">
        <v>4</v>
      </c>
      <c r="B578" s="142" t="s">
        <v>191</v>
      </c>
      <c r="C578" s="136"/>
      <c r="D578" s="136"/>
      <c r="E578" s="137"/>
      <c r="F578" s="143" t="s">
        <v>4</v>
      </c>
      <c r="G578" s="137"/>
      <c r="H578" s="4" t="s">
        <v>4</v>
      </c>
      <c r="I578" s="4" t="s">
        <v>4</v>
      </c>
      <c r="J578" s="143" t="s">
        <v>4</v>
      </c>
      <c r="K578" s="137"/>
      <c r="L578" s="5" t="s">
        <v>4</v>
      </c>
      <c r="M578" s="6" t="s">
        <v>4</v>
      </c>
      <c r="N578" s="143" t="s">
        <v>4</v>
      </c>
      <c r="O578" s="136"/>
      <c r="P578" s="137"/>
    </row>
    <row r="579" spans="1:16" x14ac:dyDescent="0.7">
      <c r="A579" s="5" t="s">
        <v>4</v>
      </c>
      <c r="B579" s="142" t="s">
        <v>472</v>
      </c>
      <c r="C579" s="136"/>
      <c r="D579" s="136"/>
      <c r="E579" s="137"/>
      <c r="F579" s="143" t="s">
        <v>4</v>
      </c>
      <c r="G579" s="137"/>
      <c r="H579" s="4" t="s">
        <v>4</v>
      </c>
      <c r="I579" s="4" t="s">
        <v>4</v>
      </c>
      <c r="J579" s="143" t="s">
        <v>4</v>
      </c>
      <c r="K579" s="137"/>
      <c r="L579" s="5" t="s">
        <v>4</v>
      </c>
      <c r="M579" s="6" t="s">
        <v>4</v>
      </c>
      <c r="N579" s="143" t="s">
        <v>4</v>
      </c>
      <c r="O579" s="136"/>
      <c r="P579" s="137"/>
    </row>
    <row r="580" spans="1:16" x14ac:dyDescent="0.7">
      <c r="A580" s="10" t="s">
        <v>4</v>
      </c>
      <c r="B580" s="11" t="s">
        <v>4</v>
      </c>
      <c r="C580" s="140" t="s">
        <v>473</v>
      </c>
      <c r="D580" s="136"/>
      <c r="E580" s="137"/>
      <c r="F580" s="141" t="s">
        <v>4</v>
      </c>
      <c r="G580" s="137"/>
      <c r="H580" s="12" t="s">
        <v>4</v>
      </c>
      <c r="I580" s="12" t="s">
        <v>4</v>
      </c>
      <c r="J580" s="141" t="s">
        <v>4</v>
      </c>
      <c r="K580" s="137"/>
      <c r="L580" s="13" t="s">
        <v>4</v>
      </c>
      <c r="M580" s="14" t="s">
        <v>4</v>
      </c>
      <c r="N580" s="141" t="s">
        <v>4</v>
      </c>
      <c r="O580" s="136"/>
      <c r="P580" s="137"/>
    </row>
    <row r="581" spans="1:16" ht="49.2" x14ac:dyDescent="0.7">
      <c r="A581" s="10" t="s">
        <v>4</v>
      </c>
      <c r="B581" s="11" t="s">
        <v>4</v>
      </c>
      <c r="C581" s="11" t="s">
        <v>4</v>
      </c>
      <c r="D581" s="140" t="s">
        <v>906</v>
      </c>
      <c r="E581" s="137"/>
      <c r="F581" s="141" t="s">
        <v>18</v>
      </c>
      <c r="G581" s="137"/>
      <c r="H581" s="12" t="s">
        <v>18</v>
      </c>
      <c r="I581" s="12" t="s">
        <v>18</v>
      </c>
      <c r="J581" s="141" t="s">
        <v>683</v>
      </c>
      <c r="K581" s="137"/>
      <c r="L581" s="13" t="s">
        <v>112</v>
      </c>
      <c r="M581" s="14" t="s">
        <v>22</v>
      </c>
      <c r="N581" s="141" t="s">
        <v>18</v>
      </c>
      <c r="O581" s="136"/>
      <c r="P581" s="137"/>
    </row>
    <row r="582" spans="1:16" x14ac:dyDescent="0.7">
      <c r="A582" s="1" t="s">
        <v>476</v>
      </c>
      <c r="B582" s="136"/>
      <c r="C582" s="136"/>
      <c r="D582" s="136"/>
      <c r="E582" s="137"/>
      <c r="F582" s="139" t="s">
        <v>18</v>
      </c>
      <c r="G582" s="137"/>
      <c r="H582" s="15" t="s">
        <v>18</v>
      </c>
      <c r="I582" s="15" t="s">
        <v>18</v>
      </c>
      <c r="J582" s="139" t="s">
        <v>683</v>
      </c>
      <c r="K582" s="137"/>
      <c r="L582" s="5" t="s">
        <v>4</v>
      </c>
      <c r="M582" s="16" t="s">
        <v>4</v>
      </c>
      <c r="N582" s="139" t="s">
        <v>18</v>
      </c>
      <c r="O582" s="136"/>
      <c r="P582" s="137"/>
    </row>
    <row r="583" spans="1:16" x14ac:dyDescent="0.7">
      <c r="A583" s="1" t="s">
        <v>219</v>
      </c>
      <c r="B583" s="136"/>
      <c r="C583" s="136"/>
      <c r="D583" s="136"/>
      <c r="E583" s="137"/>
      <c r="F583" s="139" t="s">
        <v>18</v>
      </c>
      <c r="G583" s="137"/>
      <c r="H583" s="15" t="s">
        <v>18</v>
      </c>
      <c r="I583" s="15" t="s">
        <v>18</v>
      </c>
      <c r="J583" s="139" t="s">
        <v>683</v>
      </c>
      <c r="K583" s="137"/>
      <c r="L583" s="5" t="s">
        <v>4</v>
      </c>
      <c r="M583" s="16" t="s">
        <v>4</v>
      </c>
      <c r="N583" s="139" t="s">
        <v>18</v>
      </c>
      <c r="O583" s="136"/>
      <c r="P583" s="137"/>
    </row>
    <row r="584" spans="1:16" x14ac:dyDescent="0.7">
      <c r="A584" s="1" t="s">
        <v>907</v>
      </c>
      <c r="B584" s="136"/>
      <c r="C584" s="136"/>
      <c r="D584" s="136"/>
      <c r="E584" s="137"/>
      <c r="F584" s="139" t="s">
        <v>18</v>
      </c>
      <c r="G584" s="137"/>
      <c r="H584" s="15" t="s">
        <v>18</v>
      </c>
      <c r="I584" s="15" t="s">
        <v>905</v>
      </c>
      <c r="J584" s="139" t="s">
        <v>908</v>
      </c>
      <c r="K584" s="137"/>
      <c r="L584" s="5" t="s">
        <v>4</v>
      </c>
      <c r="M584" s="16" t="s">
        <v>4</v>
      </c>
      <c r="N584" s="139" t="s">
        <v>137</v>
      </c>
      <c r="O584" s="136"/>
      <c r="P584" s="137"/>
    </row>
    <row r="585" spans="1:16" x14ac:dyDescent="0.7">
      <c r="A585" s="1" t="s">
        <v>909</v>
      </c>
      <c r="B585" s="136"/>
      <c r="C585" s="136"/>
      <c r="D585" s="136"/>
      <c r="E585" s="137"/>
      <c r="F585" s="1" t="s">
        <v>18</v>
      </c>
      <c r="G585" s="137"/>
      <c r="H585" s="17" t="s">
        <v>275</v>
      </c>
      <c r="I585" s="17" t="s">
        <v>910</v>
      </c>
      <c r="J585" s="1" t="s">
        <v>911</v>
      </c>
      <c r="K585" s="137"/>
      <c r="L585" s="5" t="s">
        <v>4</v>
      </c>
      <c r="M585" s="16" t="s">
        <v>4</v>
      </c>
      <c r="N585" s="1" t="s">
        <v>912</v>
      </c>
      <c r="O585" s="136"/>
      <c r="P585" s="137"/>
    </row>
    <row r="586" spans="1:16" x14ac:dyDescent="0.7">
      <c r="A586" s="143" t="s">
        <v>913</v>
      </c>
      <c r="B586" s="136"/>
      <c r="C586" s="136"/>
      <c r="D586" s="136"/>
      <c r="E586" s="137"/>
      <c r="F586" s="143" t="s">
        <v>4</v>
      </c>
      <c r="G586" s="137"/>
      <c r="H586" s="4" t="s">
        <v>4</v>
      </c>
      <c r="I586" s="4" t="s">
        <v>4</v>
      </c>
      <c r="J586" s="143" t="s">
        <v>4</v>
      </c>
      <c r="K586" s="137"/>
      <c r="L586" s="5" t="s">
        <v>4</v>
      </c>
      <c r="M586" s="6" t="s">
        <v>4</v>
      </c>
      <c r="N586" s="143" t="s">
        <v>4</v>
      </c>
      <c r="O586" s="136"/>
      <c r="P586" s="137"/>
    </row>
    <row r="587" spans="1:16" x14ac:dyDescent="0.7">
      <c r="A587" s="144" t="s">
        <v>914</v>
      </c>
      <c r="B587" s="145"/>
      <c r="C587" s="145"/>
      <c r="D587" s="145"/>
      <c r="E587" s="146"/>
      <c r="F587" s="144" t="s">
        <v>4</v>
      </c>
      <c r="G587" s="146"/>
      <c r="H587" s="7" t="s">
        <v>4</v>
      </c>
      <c r="I587" s="7" t="s">
        <v>4</v>
      </c>
      <c r="J587" s="144" t="s">
        <v>4</v>
      </c>
      <c r="K587" s="146"/>
      <c r="L587" s="8" t="s">
        <v>4</v>
      </c>
      <c r="M587" s="9" t="s">
        <v>4</v>
      </c>
      <c r="N587" s="143" t="s">
        <v>4</v>
      </c>
      <c r="O587" s="136"/>
      <c r="P587" s="137"/>
    </row>
    <row r="588" spans="1:16" x14ac:dyDescent="0.7">
      <c r="A588" s="5" t="s">
        <v>4</v>
      </c>
      <c r="B588" s="142" t="s">
        <v>914</v>
      </c>
      <c r="C588" s="136"/>
      <c r="D588" s="136"/>
      <c r="E588" s="137"/>
      <c r="F588" s="143" t="s">
        <v>4</v>
      </c>
      <c r="G588" s="137"/>
      <c r="H588" s="4" t="s">
        <v>4</v>
      </c>
      <c r="I588" s="4" t="s">
        <v>4</v>
      </c>
      <c r="J588" s="143" t="s">
        <v>4</v>
      </c>
      <c r="K588" s="137"/>
      <c r="L588" s="5" t="s">
        <v>4</v>
      </c>
      <c r="M588" s="6" t="s">
        <v>4</v>
      </c>
      <c r="N588" s="143" t="s">
        <v>4</v>
      </c>
      <c r="O588" s="136"/>
      <c r="P588" s="137"/>
    </row>
    <row r="589" spans="1:16" x14ac:dyDescent="0.7">
      <c r="A589" s="5" t="s">
        <v>4</v>
      </c>
      <c r="B589" s="142" t="s">
        <v>914</v>
      </c>
      <c r="C589" s="136"/>
      <c r="D589" s="136"/>
      <c r="E589" s="137"/>
      <c r="F589" s="143" t="s">
        <v>4</v>
      </c>
      <c r="G589" s="137"/>
      <c r="H589" s="4" t="s">
        <v>4</v>
      </c>
      <c r="I589" s="4" t="s">
        <v>4</v>
      </c>
      <c r="J589" s="143" t="s">
        <v>4</v>
      </c>
      <c r="K589" s="137"/>
      <c r="L589" s="5" t="s">
        <v>4</v>
      </c>
      <c r="M589" s="6" t="s">
        <v>4</v>
      </c>
      <c r="N589" s="143" t="s">
        <v>4</v>
      </c>
      <c r="O589" s="136"/>
      <c r="P589" s="137"/>
    </row>
    <row r="590" spans="1:16" x14ac:dyDescent="0.7">
      <c r="A590" s="10" t="s">
        <v>4</v>
      </c>
      <c r="B590" s="11" t="s">
        <v>4</v>
      </c>
      <c r="C590" s="140" t="s">
        <v>915</v>
      </c>
      <c r="D590" s="136"/>
      <c r="E590" s="137"/>
      <c r="F590" s="141" t="s">
        <v>18</v>
      </c>
      <c r="G590" s="137"/>
      <c r="H590" s="12" t="s">
        <v>916</v>
      </c>
      <c r="I590" s="12" t="s">
        <v>917</v>
      </c>
      <c r="J590" s="141" t="s">
        <v>630</v>
      </c>
      <c r="K590" s="137"/>
      <c r="L590" s="13" t="s">
        <v>18</v>
      </c>
      <c r="M590" s="14" t="s">
        <v>22</v>
      </c>
      <c r="N590" s="141" t="s">
        <v>630</v>
      </c>
      <c r="O590" s="136"/>
      <c r="P590" s="137"/>
    </row>
    <row r="591" spans="1:16" x14ac:dyDescent="0.7">
      <c r="A591" s="10" t="s">
        <v>4</v>
      </c>
      <c r="B591" s="11" t="s">
        <v>4</v>
      </c>
      <c r="C591" s="140" t="s">
        <v>918</v>
      </c>
      <c r="D591" s="136"/>
      <c r="E591" s="137"/>
      <c r="F591" s="141" t="s">
        <v>18</v>
      </c>
      <c r="G591" s="137"/>
      <c r="H591" s="12" t="s">
        <v>18</v>
      </c>
      <c r="I591" s="12" t="s">
        <v>919</v>
      </c>
      <c r="J591" s="141" t="s">
        <v>920</v>
      </c>
      <c r="K591" s="137"/>
      <c r="L591" s="13" t="s">
        <v>921</v>
      </c>
      <c r="M591" s="14" t="s">
        <v>22</v>
      </c>
      <c r="N591" s="141" t="s">
        <v>922</v>
      </c>
      <c r="O591" s="136"/>
      <c r="P591" s="137"/>
    </row>
    <row r="592" spans="1:16" ht="49.2" x14ac:dyDescent="0.7">
      <c r="A592" s="10" t="s">
        <v>4</v>
      </c>
      <c r="B592" s="11" t="s">
        <v>4</v>
      </c>
      <c r="C592" s="140" t="s">
        <v>923</v>
      </c>
      <c r="D592" s="136"/>
      <c r="E592" s="137"/>
      <c r="F592" s="141" t="s">
        <v>18</v>
      </c>
      <c r="G592" s="137"/>
      <c r="H592" s="12" t="s">
        <v>18</v>
      </c>
      <c r="I592" s="12" t="s">
        <v>924</v>
      </c>
      <c r="J592" s="141" t="s">
        <v>925</v>
      </c>
      <c r="K592" s="137"/>
      <c r="L592" s="13" t="s">
        <v>926</v>
      </c>
      <c r="M592" s="14" t="s">
        <v>22</v>
      </c>
      <c r="N592" s="141" t="s">
        <v>927</v>
      </c>
      <c r="O592" s="136"/>
      <c r="P592" s="137"/>
    </row>
    <row r="593" spans="1:16" x14ac:dyDescent="0.7">
      <c r="A593" s="10" t="s">
        <v>4</v>
      </c>
      <c r="B593" s="11" t="s">
        <v>4</v>
      </c>
      <c r="C593" s="140" t="s">
        <v>928</v>
      </c>
      <c r="D593" s="136"/>
      <c r="E593" s="137"/>
      <c r="F593" s="141" t="s">
        <v>18</v>
      </c>
      <c r="G593" s="137"/>
      <c r="H593" s="12" t="s">
        <v>929</v>
      </c>
      <c r="I593" s="12" t="s">
        <v>687</v>
      </c>
      <c r="J593" s="141" t="s">
        <v>163</v>
      </c>
      <c r="K593" s="137"/>
      <c r="L593" s="13" t="s">
        <v>339</v>
      </c>
      <c r="M593" s="14" t="s">
        <v>22</v>
      </c>
      <c r="N593" s="141" t="s">
        <v>285</v>
      </c>
      <c r="O593" s="136"/>
      <c r="P593" s="137"/>
    </row>
    <row r="594" spans="1:16" ht="73.8" x14ac:dyDescent="0.7">
      <c r="A594" s="10" t="s">
        <v>4</v>
      </c>
      <c r="B594" s="11" t="s">
        <v>4</v>
      </c>
      <c r="C594" s="140" t="s">
        <v>930</v>
      </c>
      <c r="D594" s="136"/>
      <c r="E594" s="137"/>
      <c r="F594" s="141" t="s">
        <v>18</v>
      </c>
      <c r="G594" s="137"/>
      <c r="H594" s="12" t="s">
        <v>931</v>
      </c>
      <c r="I594" s="12" t="s">
        <v>932</v>
      </c>
      <c r="J594" s="141" t="s">
        <v>933</v>
      </c>
      <c r="K594" s="137"/>
      <c r="L594" s="13" t="s">
        <v>934</v>
      </c>
      <c r="M594" s="14" t="s">
        <v>22</v>
      </c>
      <c r="N594" s="141" t="s">
        <v>165</v>
      </c>
      <c r="O594" s="136"/>
      <c r="P594" s="137"/>
    </row>
    <row r="595" spans="1:16" ht="49.2" x14ac:dyDescent="0.7">
      <c r="A595" s="10" t="s">
        <v>4</v>
      </c>
      <c r="B595" s="11" t="s">
        <v>4</v>
      </c>
      <c r="C595" s="140" t="s">
        <v>935</v>
      </c>
      <c r="D595" s="136"/>
      <c r="E595" s="137"/>
      <c r="F595" s="141" t="s">
        <v>18</v>
      </c>
      <c r="G595" s="137"/>
      <c r="H595" s="12" t="s">
        <v>285</v>
      </c>
      <c r="I595" s="12" t="s">
        <v>285</v>
      </c>
      <c r="J595" s="141" t="s">
        <v>297</v>
      </c>
      <c r="K595" s="137"/>
      <c r="L595" s="13" t="s">
        <v>112</v>
      </c>
      <c r="M595" s="14" t="s">
        <v>22</v>
      </c>
      <c r="N595" s="141" t="s">
        <v>18</v>
      </c>
      <c r="O595" s="136"/>
      <c r="P595" s="137"/>
    </row>
    <row r="596" spans="1:16" x14ac:dyDescent="0.7">
      <c r="A596" s="10" t="s">
        <v>4</v>
      </c>
      <c r="B596" s="11" t="s">
        <v>4</v>
      </c>
      <c r="C596" s="11" t="s">
        <v>4</v>
      </c>
      <c r="D596" s="140" t="s">
        <v>935</v>
      </c>
      <c r="E596" s="137"/>
      <c r="F596" s="141" t="s">
        <v>18</v>
      </c>
      <c r="G596" s="137"/>
      <c r="H596" s="12" t="s">
        <v>18</v>
      </c>
      <c r="I596" s="12" t="s">
        <v>18</v>
      </c>
      <c r="J596" s="141" t="s">
        <v>18</v>
      </c>
      <c r="K596" s="137"/>
      <c r="L596" s="13" t="s">
        <v>113</v>
      </c>
      <c r="M596" s="14" t="s">
        <v>22</v>
      </c>
      <c r="N596" s="141" t="s">
        <v>510</v>
      </c>
      <c r="O596" s="136"/>
      <c r="P596" s="137"/>
    </row>
    <row r="597" spans="1:16" x14ac:dyDescent="0.7">
      <c r="A597" s="10" t="s">
        <v>4</v>
      </c>
      <c r="B597" s="11" t="s">
        <v>4</v>
      </c>
      <c r="C597" s="140" t="s">
        <v>936</v>
      </c>
      <c r="D597" s="136"/>
      <c r="E597" s="137"/>
      <c r="F597" s="141" t="s">
        <v>18</v>
      </c>
      <c r="G597" s="137"/>
      <c r="H597" s="12" t="s">
        <v>18</v>
      </c>
      <c r="I597" s="12" t="s">
        <v>937</v>
      </c>
      <c r="J597" s="141" t="s">
        <v>938</v>
      </c>
      <c r="K597" s="137"/>
      <c r="L597" s="13" t="s">
        <v>939</v>
      </c>
      <c r="M597" s="14" t="s">
        <v>22</v>
      </c>
      <c r="N597" s="141" t="s">
        <v>365</v>
      </c>
      <c r="O597" s="136"/>
      <c r="P597" s="137"/>
    </row>
    <row r="598" spans="1:16" x14ac:dyDescent="0.7">
      <c r="A598" s="1" t="s">
        <v>940</v>
      </c>
      <c r="B598" s="136"/>
      <c r="C598" s="136"/>
      <c r="D598" s="136"/>
      <c r="E598" s="137"/>
      <c r="F598" s="139" t="s">
        <v>18</v>
      </c>
      <c r="G598" s="137"/>
      <c r="H598" s="15" t="s">
        <v>941</v>
      </c>
      <c r="I598" s="15" t="s">
        <v>942</v>
      </c>
      <c r="J598" s="139" t="s">
        <v>943</v>
      </c>
      <c r="K598" s="137"/>
      <c r="L598" s="5" t="s">
        <v>4</v>
      </c>
      <c r="M598" s="16" t="s">
        <v>4</v>
      </c>
      <c r="N598" s="139" t="s">
        <v>944</v>
      </c>
      <c r="O598" s="136"/>
      <c r="P598" s="137"/>
    </row>
    <row r="599" spans="1:16" x14ac:dyDescent="0.7">
      <c r="A599" s="1" t="s">
        <v>940</v>
      </c>
      <c r="B599" s="136"/>
      <c r="C599" s="136"/>
      <c r="D599" s="136"/>
      <c r="E599" s="137"/>
      <c r="F599" s="139" t="s">
        <v>18</v>
      </c>
      <c r="G599" s="137"/>
      <c r="H599" s="15" t="s">
        <v>941</v>
      </c>
      <c r="I599" s="15" t="s">
        <v>942</v>
      </c>
      <c r="J599" s="139" t="s">
        <v>943</v>
      </c>
      <c r="K599" s="137"/>
      <c r="L599" s="5" t="s">
        <v>4</v>
      </c>
      <c r="M599" s="16" t="s">
        <v>4</v>
      </c>
      <c r="N599" s="139" t="s">
        <v>944</v>
      </c>
      <c r="O599" s="136"/>
      <c r="P599" s="137"/>
    </row>
    <row r="600" spans="1:16" x14ac:dyDescent="0.7">
      <c r="A600" s="1" t="s">
        <v>940</v>
      </c>
      <c r="B600" s="136"/>
      <c r="C600" s="136"/>
      <c r="D600" s="136"/>
      <c r="E600" s="137"/>
      <c r="F600" s="139" t="s">
        <v>18</v>
      </c>
      <c r="G600" s="137"/>
      <c r="H600" s="15" t="s">
        <v>941</v>
      </c>
      <c r="I600" s="15" t="s">
        <v>942</v>
      </c>
      <c r="J600" s="139" t="s">
        <v>943</v>
      </c>
      <c r="K600" s="137"/>
      <c r="L600" s="5" t="s">
        <v>4</v>
      </c>
      <c r="M600" s="16" t="s">
        <v>4</v>
      </c>
      <c r="N600" s="139" t="s">
        <v>944</v>
      </c>
      <c r="O600" s="136"/>
      <c r="P600" s="137"/>
    </row>
    <row r="601" spans="1:16" x14ac:dyDescent="0.7">
      <c r="A601" s="1" t="s">
        <v>945</v>
      </c>
      <c r="B601" s="136"/>
      <c r="C601" s="136"/>
      <c r="D601" s="136"/>
      <c r="E601" s="137"/>
      <c r="F601" s="1" t="s">
        <v>18</v>
      </c>
      <c r="G601" s="137"/>
      <c r="H601" s="17" t="s">
        <v>941</v>
      </c>
      <c r="I601" s="17" t="s">
        <v>942</v>
      </c>
      <c r="J601" s="1" t="s">
        <v>943</v>
      </c>
      <c r="K601" s="137"/>
      <c r="L601" s="5" t="s">
        <v>4</v>
      </c>
      <c r="M601" s="16" t="s">
        <v>4</v>
      </c>
      <c r="N601" s="1" t="s">
        <v>944</v>
      </c>
      <c r="O601" s="136"/>
      <c r="P601" s="137"/>
    </row>
    <row r="602" spans="1:16" x14ac:dyDescent="0.7">
      <c r="A602" s="138" t="s">
        <v>946</v>
      </c>
      <c r="B602" s="136"/>
      <c r="C602" s="136"/>
      <c r="D602" s="136"/>
      <c r="E602" s="137"/>
      <c r="F602" s="1" t="s">
        <v>18</v>
      </c>
      <c r="G602" s="137"/>
      <c r="H602" s="17" t="s">
        <v>947</v>
      </c>
      <c r="I602" s="17" t="s">
        <v>948</v>
      </c>
      <c r="J602" s="1" t="s">
        <v>949</v>
      </c>
      <c r="K602" s="137"/>
      <c r="L602" s="5" t="s">
        <v>4</v>
      </c>
      <c r="M602" s="16" t="s">
        <v>4</v>
      </c>
      <c r="N602" s="1" t="s">
        <v>950</v>
      </c>
      <c r="O602" s="136"/>
      <c r="P602" s="137"/>
    </row>
  </sheetData>
  <mergeCells count="2377">
    <mergeCell ref="A2:F3"/>
    <mergeCell ref="P3:S4"/>
    <mergeCell ref="A6:R6"/>
    <mergeCell ref="A7:R7"/>
    <mergeCell ref="A8:R8"/>
    <mergeCell ref="A13:E13"/>
    <mergeCell ref="F13:G13"/>
    <mergeCell ref="J13:K13"/>
    <mergeCell ref="N13:P13"/>
    <mergeCell ref="A14:E14"/>
    <mergeCell ref="F14:G14"/>
    <mergeCell ref="J14:K14"/>
    <mergeCell ref="N14:P14"/>
    <mergeCell ref="A11:E11"/>
    <mergeCell ref="F11:I11"/>
    <mergeCell ref="J11:P11"/>
    <mergeCell ref="A12:E12"/>
    <mergeCell ref="F12:G12"/>
    <mergeCell ref="J12:K12"/>
    <mergeCell ref="L12:M12"/>
    <mergeCell ref="N12:P12"/>
    <mergeCell ref="A9:D9"/>
    <mergeCell ref="E9:J9"/>
    <mergeCell ref="K9:N9"/>
    <mergeCell ref="O9:R9"/>
    <mergeCell ref="C19:E19"/>
    <mergeCell ref="F19:G19"/>
    <mergeCell ref="J19:K19"/>
    <mergeCell ref="N19:P19"/>
    <mergeCell ref="C20:E20"/>
    <mergeCell ref="F20:G20"/>
    <mergeCell ref="J20:K20"/>
    <mergeCell ref="N20:P20"/>
    <mergeCell ref="C17:E17"/>
    <mergeCell ref="F17:G17"/>
    <mergeCell ref="J17:K17"/>
    <mergeCell ref="N17:P17"/>
    <mergeCell ref="C18:E18"/>
    <mergeCell ref="F18:G18"/>
    <mergeCell ref="J18:K18"/>
    <mergeCell ref="N18:P18"/>
    <mergeCell ref="B15:E15"/>
    <mergeCell ref="F15:G15"/>
    <mergeCell ref="J15:K15"/>
    <mergeCell ref="N15:P15"/>
    <mergeCell ref="B16:E16"/>
    <mergeCell ref="F16:G16"/>
    <mergeCell ref="J16:K16"/>
    <mergeCell ref="N16:P16"/>
    <mergeCell ref="C25:E25"/>
    <mergeCell ref="F25:G25"/>
    <mergeCell ref="J25:K25"/>
    <mergeCell ref="N25:P25"/>
    <mergeCell ref="C26:E26"/>
    <mergeCell ref="F26:G26"/>
    <mergeCell ref="J26:K26"/>
    <mergeCell ref="N26:P26"/>
    <mergeCell ref="B23:E23"/>
    <mergeCell ref="F23:G23"/>
    <mergeCell ref="J23:K23"/>
    <mergeCell ref="N23:P23"/>
    <mergeCell ref="C24:E24"/>
    <mergeCell ref="F24:G24"/>
    <mergeCell ref="J24:K24"/>
    <mergeCell ref="N24:P24"/>
    <mergeCell ref="C21:E21"/>
    <mergeCell ref="F21:G21"/>
    <mergeCell ref="J21:K21"/>
    <mergeCell ref="N21:P21"/>
    <mergeCell ref="A22:E22"/>
    <mergeCell ref="F22:G22"/>
    <mergeCell ref="J22:K22"/>
    <mergeCell ref="N22:P22"/>
    <mergeCell ref="B31:E31"/>
    <mergeCell ref="F31:G31"/>
    <mergeCell ref="J31:K31"/>
    <mergeCell ref="N31:P31"/>
    <mergeCell ref="B32:E32"/>
    <mergeCell ref="F32:G32"/>
    <mergeCell ref="J32:K32"/>
    <mergeCell ref="N32:P32"/>
    <mergeCell ref="A29:E29"/>
    <mergeCell ref="F29:G29"/>
    <mergeCell ref="J29:K29"/>
    <mergeCell ref="N29:P29"/>
    <mergeCell ref="A30:E30"/>
    <mergeCell ref="F30:G30"/>
    <mergeCell ref="J30:K30"/>
    <mergeCell ref="N30:P30"/>
    <mergeCell ref="C27:E27"/>
    <mergeCell ref="F27:G27"/>
    <mergeCell ref="J27:K27"/>
    <mergeCell ref="N27:P27"/>
    <mergeCell ref="C28:E28"/>
    <mergeCell ref="F28:G28"/>
    <mergeCell ref="J28:K28"/>
    <mergeCell ref="N28:P28"/>
    <mergeCell ref="A37:E37"/>
    <mergeCell ref="F37:G37"/>
    <mergeCell ref="J37:K37"/>
    <mergeCell ref="N37:P37"/>
    <mergeCell ref="B38:E38"/>
    <mergeCell ref="F38:G38"/>
    <mergeCell ref="J38:K38"/>
    <mergeCell ref="N38:P38"/>
    <mergeCell ref="C35:E35"/>
    <mergeCell ref="F35:G35"/>
    <mergeCell ref="J35:K35"/>
    <mergeCell ref="N35:P35"/>
    <mergeCell ref="C36:E36"/>
    <mergeCell ref="F36:G36"/>
    <mergeCell ref="J36:K36"/>
    <mergeCell ref="N36:P36"/>
    <mergeCell ref="C33:E33"/>
    <mergeCell ref="F33:G33"/>
    <mergeCell ref="J33:K33"/>
    <mergeCell ref="N33:P33"/>
    <mergeCell ref="C34:E34"/>
    <mergeCell ref="F34:G34"/>
    <mergeCell ref="J34:K34"/>
    <mergeCell ref="N34:P34"/>
    <mergeCell ref="D43:E43"/>
    <mergeCell ref="F43:G43"/>
    <mergeCell ref="J43:K43"/>
    <mergeCell ref="N43:P43"/>
    <mergeCell ref="D44:E44"/>
    <mergeCell ref="F44:G44"/>
    <mergeCell ref="J44:K44"/>
    <mergeCell ref="N44:P44"/>
    <mergeCell ref="C41:E41"/>
    <mergeCell ref="F41:G41"/>
    <mergeCell ref="J41:K41"/>
    <mergeCell ref="N41:P41"/>
    <mergeCell ref="C42:E42"/>
    <mergeCell ref="F42:G42"/>
    <mergeCell ref="J42:K42"/>
    <mergeCell ref="N42:P42"/>
    <mergeCell ref="C39:E39"/>
    <mergeCell ref="F39:G39"/>
    <mergeCell ref="J39:K39"/>
    <mergeCell ref="N39:P39"/>
    <mergeCell ref="D40:E40"/>
    <mergeCell ref="F40:G40"/>
    <mergeCell ref="J40:K40"/>
    <mergeCell ref="N40:P40"/>
    <mergeCell ref="D49:E49"/>
    <mergeCell ref="F49:G49"/>
    <mergeCell ref="J49:K49"/>
    <mergeCell ref="N49:P49"/>
    <mergeCell ref="D50:E50"/>
    <mergeCell ref="F50:G50"/>
    <mergeCell ref="J50:K50"/>
    <mergeCell ref="N50:P50"/>
    <mergeCell ref="D47:E47"/>
    <mergeCell ref="F47:G47"/>
    <mergeCell ref="J47:K47"/>
    <mergeCell ref="N47:P47"/>
    <mergeCell ref="D48:E48"/>
    <mergeCell ref="F48:G48"/>
    <mergeCell ref="J48:K48"/>
    <mergeCell ref="N48:P48"/>
    <mergeCell ref="D45:E45"/>
    <mergeCell ref="F45:G45"/>
    <mergeCell ref="J45:K45"/>
    <mergeCell ref="N45:P45"/>
    <mergeCell ref="D46:E46"/>
    <mergeCell ref="F46:G46"/>
    <mergeCell ref="J46:K46"/>
    <mergeCell ref="N46:P46"/>
    <mergeCell ref="D55:E55"/>
    <mergeCell ref="F55:G55"/>
    <mergeCell ref="J55:K55"/>
    <mergeCell ref="N55:P55"/>
    <mergeCell ref="D56:E56"/>
    <mergeCell ref="F56:G56"/>
    <mergeCell ref="J56:K56"/>
    <mergeCell ref="N56:P56"/>
    <mergeCell ref="D53:E53"/>
    <mergeCell ref="F53:G53"/>
    <mergeCell ref="J53:K53"/>
    <mergeCell ref="N53:P53"/>
    <mergeCell ref="D54:E54"/>
    <mergeCell ref="F54:G54"/>
    <mergeCell ref="J54:K54"/>
    <mergeCell ref="N54:P54"/>
    <mergeCell ref="D51:E51"/>
    <mergeCell ref="F51:G51"/>
    <mergeCell ref="J51:K51"/>
    <mergeCell ref="N51:P51"/>
    <mergeCell ref="D52:E52"/>
    <mergeCell ref="F52:G52"/>
    <mergeCell ref="J52:K52"/>
    <mergeCell ref="N52:P52"/>
    <mergeCell ref="C61:E61"/>
    <mergeCell ref="F61:G61"/>
    <mergeCell ref="J61:K61"/>
    <mergeCell ref="N61:P61"/>
    <mergeCell ref="C62:E62"/>
    <mergeCell ref="F62:G62"/>
    <mergeCell ref="J62:K62"/>
    <mergeCell ref="N62:P62"/>
    <mergeCell ref="C59:E59"/>
    <mergeCell ref="F59:G59"/>
    <mergeCell ref="J59:K59"/>
    <mergeCell ref="N59:P59"/>
    <mergeCell ref="C60:E60"/>
    <mergeCell ref="F60:G60"/>
    <mergeCell ref="J60:K60"/>
    <mergeCell ref="N60:P60"/>
    <mergeCell ref="A57:E57"/>
    <mergeCell ref="F57:G57"/>
    <mergeCell ref="J57:K57"/>
    <mergeCell ref="N57:P57"/>
    <mergeCell ref="B58:E58"/>
    <mergeCell ref="F58:G58"/>
    <mergeCell ref="J58:K58"/>
    <mergeCell ref="N58:P58"/>
    <mergeCell ref="B67:E67"/>
    <mergeCell ref="F67:G67"/>
    <mergeCell ref="J67:K67"/>
    <mergeCell ref="N67:P67"/>
    <mergeCell ref="B68:E68"/>
    <mergeCell ref="F68:G68"/>
    <mergeCell ref="J68:K68"/>
    <mergeCell ref="N68:P68"/>
    <mergeCell ref="A65:E65"/>
    <mergeCell ref="F65:G65"/>
    <mergeCell ref="J65:K65"/>
    <mergeCell ref="N65:P65"/>
    <mergeCell ref="A66:E66"/>
    <mergeCell ref="F66:G66"/>
    <mergeCell ref="J66:K66"/>
    <mergeCell ref="N66:P66"/>
    <mergeCell ref="C63:E63"/>
    <mergeCell ref="F63:G63"/>
    <mergeCell ref="J63:K63"/>
    <mergeCell ref="N63:P63"/>
    <mergeCell ref="C64:E64"/>
    <mergeCell ref="F64:G64"/>
    <mergeCell ref="J64:K64"/>
    <mergeCell ref="N64:P64"/>
    <mergeCell ref="C73:E73"/>
    <mergeCell ref="F73:G73"/>
    <mergeCell ref="J73:K73"/>
    <mergeCell ref="N73:P73"/>
    <mergeCell ref="D74:E74"/>
    <mergeCell ref="F74:G74"/>
    <mergeCell ref="J74:K74"/>
    <mergeCell ref="N74:P74"/>
    <mergeCell ref="D71:E71"/>
    <mergeCell ref="F71:G71"/>
    <mergeCell ref="J71:K71"/>
    <mergeCell ref="N71:P71"/>
    <mergeCell ref="D72:E72"/>
    <mergeCell ref="F72:G72"/>
    <mergeCell ref="J72:K72"/>
    <mergeCell ref="N72:P72"/>
    <mergeCell ref="C69:E69"/>
    <mergeCell ref="F69:G69"/>
    <mergeCell ref="J69:K69"/>
    <mergeCell ref="N69:P69"/>
    <mergeCell ref="D70:E70"/>
    <mergeCell ref="F70:G70"/>
    <mergeCell ref="J70:K70"/>
    <mergeCell ref="N70:P70"/>
    <mergeCell ref="C79:E79"/>
    <mergeCell ref="F79:G79"/>
    <mergeCell ref="J79:K79"/>
    <mergeCell ref="N79:P79"/>
    <mergeCell ref="D80:E80"/>
    <mergeCell ref="F80:G80"/>
    <mergeCell ref="J80:K80"/>
    <mergeCell ref="N80:P80"/>
    <mergeCell ref="D77:E77"/>
    <mergeCell ref="F77:G77"/>
    <mergeCell ref="J77:K77"/>
    <mergeCell ref="N77:P77"/>
    <mergeCell ref="D78:E78"/>
    <mergeCell ref="F78:G78"/>
    <mergeCell ref="J78:K78"/>
    <mergeCell ref="N78:P78"/>
    <mergeCell ref="C75:E75"/>
    <mergeCell ref="F75:G75"/>
    <mergeCell ref="J75:K75"/>
    <mergeCell ref="N75:P75"/>
    <mergeCell ref="D76:E76"/>
    <mergeCell ref="F76:G76"/>
    <mergeCell ref="J76:K76"/>
    <mergeCell ref="N76:P76"/>
    <mergeCell ref="B85:E85"/>
    <mergeCell ref="F85:G85"/>
    <mergeCell ref="J85:K85"/>
    <mergeCell ref="N85:P85"/>
    <mergeCell ref="B86:E86"/>
    <mergeCell ref="F86:G86"/>
    <mergeCell ref="J86:K86"/>
    <mergeCell ref="N86:P86"/>
    <mergeCell ref="A83:E83"/>
    <mergeCell ref="F83:G83"/>
    <mergeCell ref="J83:K83"/>
    <mergeCell ref="N83:P83"/>
    <mergeCell ref="A84:E84"/>
    <mergeCell ref="F84:G84"/>
    <mergeCell ref="J84:K84"/>
    <mergeCell ref="N84:P84"/>
    <mergeCell ref="D81:E81"/>
    <mergeCell ref="F81:G81"/>
    <mergeCell ref="J81:K81"/>
    <mergeCell ref="N81:P81"/>
    <mergeCell ref="D82:E82"/>
    <mergeCell ref="F82:G82"/>
    <mergeCell ref="J82:K82"/>
    <mergeCell ref="N82:P82"/>
    <mergeCell ref="B91:E91"/>
    <mergeCell ref="F91:G91"/>
    <mergeCell ref="J91:K91"/>
    <mergeCell ref="N91:P91"/>
    <mergeCell ref="B92:E92"/>
    <mergeCell ref="F92:G92"/>
    <mergeCell ref="J92:K92"/>
    <mergeCell ref="N92:P92"/>
    <mergeCell ref="A89:E89"/>
    <mergeCell ref="F89:G89"/>
    <mergeCell ref="J89:K89"/>
    <mergeCell ref="N89:P89"/>
    <mergeCell ref="A90:E90"/>
    <mergeCell ref="F90:G90"/>
    <mergeCell ref="J90:K90"/>
    <mergeCell ref="N90:P90"/>
    <mergeCell ref="C87:E87"/>
    <mergeCell ref="F87:G87"/>
    <mergeCell ref="J87:K87"/>
    <mergeCell ref="N87:P87"/>
    <mergeCell ref="D88:E88"/>
    <mergeCell ref="F88:G88"/>
    <mergeCell ref="J88:K88"/>
    <mergeCell ref="N88:P88"/>
    <mergeCell ref="A97:E97"/>
    <mergeCell ref="F97:G97"/>
    <mergeCell ref="J97:K97"/>
    <mergeCell ref="N97:P97"/>
    <mergeCell ref="A98:E98"/>
    <mergeCell ref="F98:G98"/>
    <mergeCell ref="J98:K98"/>
    <mergeCell ref="N98:P98"/>
    <mergeCell ref="A95:E95"/>
    <mergeCell ref="F95:G95"/>
    <mergeCell ref="J95:K95"/>
    <mergeCell ref="N95:P95"/>
    <mergeCell ref="A96:E96"/>
    <mergeCell ref="F96:G96"/>
    <mergeCell ref="J96:K96"/>
    <mergeCell ref="N96:P96"/>
    <mergeCell ref="C93:E93"/>
    <mergeCell ref="F93:G93"/>
    <mergeCell ref="J93:K93"/>
    <mergeCell ref="N93:P93"/>
    <mergeCell ref="D94:E94"/>
    <mergeCell ref="F94:G94"/>
    <mergeCell ref="J94:K94"/>
    <mergeCell ref="N94:P94"/>
    <mergeCell ref="C103:E103"/>
    <mergeCell ref="F103:G103"/>
    <mergeCell ref="J103:K103"/>
    <mergeCell ref="N103:P103"/>
    <mergeCell ref="C104:E104"/>
    <mergeCell ref="F104:G104"/>
    <mergeCell ref="J104:K104"/>
    <mergeCell ref="N104:P104"/>
    <mergeCell ref="C101:E101"/>
    <mergeCell ref="F101:G101"/>
    <mergeCell ref="J101:K101"/>
    <mergeCell ref="N101:P101"/>
    <mergeCell ref="C102:E102"/>
    <mergeCell ref="F102:G102"/>
    <mergeCell ref="J102:K102"/>
    <mergeCell ref="N102:P102"/>
    <mergeCell ref="B99:E99"/>
    <mergeCell ref="F99:G99"/>
    <mergeCell ref="J99:K99"/>
    <mergeCell ref="N99:P99"/>
    <mergeCell ref="B100:E100"/>
    <mergeCell ref="F100:G100"/>
    <mergeCell ref="J100:K100"/>
    <mergeCell ref="N100:P100"/>
    <mergeCell ref="C109:E109"/>
    <mergeCell ref="F109:G109"/>
    <mergeCell ref="J109:K109"/>
    <mergeCell ref="N109:P109"/>
    <mergeCell ref="C110:E110"/>
    <mergeCell ref="F110:G110"/>
    <mergeCell ref="J110:K110"/>
    <mergeCell ref="N110:P110"/>
    <mergeCell ref="B107:E107"/>
    <mergeCell ref="F107:G107"/>
    <mergeCell ref="J107:K107"/>
    <mergeCell ref="N107:P107"/>
    <mergeCell ref="B108:E108"/>
    <mergeCell ref="F108:G108"/>
    <mergeCell ref="J108:K108"/>
    <mergeCell ref="N108:P108"/>
    <mergeCell ref="A105:E105"/>
    <mergeCell ref="F105:G105"/>
    <mergeCell ref="J105:K105"/>
    <mergeCell ref="N105:P105"/>
    <mergeCell ref="A106:E106"/>
    <mergeCell ref="F106:G106"/>
    <mergeCell ref="J106:K106"/>
    <mergeCell ref="N106:P106"/>
    <mergeCell ref="C115:E115"/>
    <mergeCell ref="F115:G115"/>
    <mergeCell ref="J115:K115"/>
    <mergeCell ref="N115:P115"/>
    <mergeCell ref="D116:E116"/>
    <mergeCell ref="F116:G116"/>
    <mergeCell ref="J116:K116"/>
    <mergeCell ref="N116:P116"/>
    <mergeCell ref="A113:E113"/>
    <mergeCell ref="F113:G113"/>
    <mergeCell ref="J113:K113"/>
    <mergeCell ref="N113:P113"/>
    <mergeCell ref="B114:E114"/>
    <mergeCell ref="F114:G114"/>
    <mergeCell ref="J114:K114"/>
    <mergeCell ref="N114:P114"/>
    <mergeCell ref="C111:E111"/>
    <mergeCell ref="F111:G111"/>
    <mergeCell ref="J111:K111"/>
    <mergeCell ref="N111:P111"/>
    <mergeCell ref="C112:E112"/>
    <mergeCell ref="F112:G112"/>
    <mergeCell ref="J112:K112"/>
    <mergeCell ref="N112:P112"/>
    <mergeCell ref="D121:E121"/>
    <mergeCell ref="F121:G121"/>
    <mergeCell ref="J121:K121"/>
    <mergeCell ref="N121:P121"/>
    <mergeCell ref="D122:E122"/>
    <mergeCell ref="F122:G122"/>
    <mergeCell ref="J122:K122"/>
    <mergeCell ref="N122:P122"/>
    <mergeCell ref="D119:E119"/>
    <mergeCell ref="F119:G119"/>
    <mergeCell ref="J119:K119"/>
    <mergeCell ref="N119:P119"/>
    <mergeCell ref="D120:E120"/>
    <mergeCell ref="F120:G120"/>
    <mergeCell ref="J120:K120"/>
    <mergeCell ref="N120:P120"/>
    <mergeCell ref="C117:E117"/>
    <mergeCell ref="F117:G117"/>
    <mergeCell ref="J117:K117"/>
    <mergeCell ref="N117:P117"/>
    <mergeCell ref="D118:E118"/>
    <mergeCell ref="F118:G118"/>
    <mergeCell ref="J118:K118"/>
    <mergeCell ref="N118:P118"/>
    <mergeCell ref="C127:E127"/>
    <mergeCell ref="F127:G127"/>
    <mergeCell ref="J127:K127"/>
    <mergeCell ref="N127:P127"/>
    <mergeCell ref="A128:E128"/>
    <mergeCell ref="F128:G128"/>
    <mergeCell ref="J128:K128"/>
    <mergeCell ref="N128:P128"/>
    <mergeCell ref="B125:E125"/>
    <mergeCell ref="F125:G125"/>
    <mergeCell ref="J125:K125"/>
    <mergeCell ref="N125:P125"/>
    <mergeCell ref="C126:E126"/>
    <mergeCell ref="F126:G126"/>
    <mergeCell ref="J126:K126"/>
    <mergeCell ref="N126:P126"/>
    <mergeCell ref="C123:E123"/>
    <mergeCell ref="F123:G123"/>
    <mergeCell ref="J123:K123"/>
    <mergeCell ref="N123:P123"/>
    <mergeCell ref="A124:E124"/>
    <mergeCell ref="F124:G124"/>
    <mergeCell ref="J124:K124"/>
    <mergeCell ref="N124:P124"/>
    <mergeCell ref="C133:E133"/>
    <mergeCell ref="F133:G133"/>
    <mergeCell ref="J133:K133"/>
    <mergeCell ref="N133:P133"/>
    <mergeCell ref="A134:E134"/>
    <mergeCell ref="F134:G134"/>
    <mergeCell ref="J134:K134"/>
    <mergeCell ref="N134:P134"/>
    <mergeCell ref="C131:E131"/>
    <mergeCell ref="F131:G131"/>
    <mergeCell ref="J131:K131"/>
    <mergeCell ref="N131:P131"/>
    <mergeCell ref="C132:E132"/>
    <mergeCell ref="F132:G132"/>
    <mergeCell ref="J132:K132"/>
    <mergeCell ref="N132:P132"/>
    <mergeCell ref="B129:E129"/>
    <mergeCell ref="F129:G129"/>
    <mergeCell ref="J129:K129"/>
    <mergeCell ref="N129:P129"/>
    <mergeCell ref="C130:E130"/>
    <mergeCell ref="F130:G130"/>
    <mergeCell ref="J130:K130"/>
    <mergeCell ref="N130:P130"/>
    <mergeCell ref="D139:E139"/>
    <mergeCell ref="F139:G139"/>
    <mergeCell ref="J139:K139"/>
    <mergeCell ref="N139:P139"/>
    <mergeCell ref="D140:E140"/>
    <mergeCell ref="F140:G140"/>
    <mergeCell ref="J140:K140"/>
    <mergeCell ref="N140:P140"/>
    <mergeCell ref="B137:E137"/>
    <mergeCell ref="F137:G137"/>
    <mergeCell ref="J137:K137"/>
    <mergeCell ref="N137:P137"/>
    <mergeCell ref="C138:E138"/>
    <mergeCell ref="F138:G138"/>
    <mergeCell ref="J138:K138"/>
    <mergeCell ref="N138:P138"/>
    <mergeCell ref="A135:E135"/>
    <mergeCell ref="F135:G135"/>
    <mergeCell ref="J135:K135"/>
    <mergeCell ref="N135:P135"/>
    <mergeCell ref="B136:E136"/>
    <mergeCell ref="F136:G136"/>
    <mergeCell ref="J136:K136"/>
    <mergeCell ref="N136:P136"/>
    <mergeCell ref="B145:E145"/>
    <mergeCell ref="F145:G145"/>
    <mergeCell ref="J145:K145"/>
    <mergeCell ref="N145:P145"/>
    <mergeCell ref="C146:E146"/>
    <mergeCell ref="F146:G146"/>
    <mergeCell ref="J146:K146"/>
    <mergeCell ref="N146:P146"/>
    <mergeCell ref="A143:E143"/>
    <mergeCell ref="F143:G143"/>
    <mergeCell ref="J143:K143"/>
    <mergeCell ref="N143:P143"/>
    <mergeCell ref="B144:E144"/>
    <mergeCell ref="F144:G144"/>
    <mergeCell ref="J144:K144"/>
    <mergeCell ref="N144:P144"/>
    <mergeCell ref="D141:E141"/>
    <mergeCell ref="F141:G141"/>
    <mergeCell ref="J141:K141"/>
    <mergeCell ref="N141:P141"/>
    <mergeCell ref="A142:E142"/>
    <mergeCell ref="F142:G142"/>
    <mergeCell ref="J142:K142"/>
    <mergeCell ref="N142:P142"/>
    <mergeCell ref="A151:E151"/>
    <mergeCell ref="F151:G151"/>
    <mergeCell ref="J151:K151"/>
    <mergeCell ref="N151:P151"/>
    <mergeCell ref="A152:E152"/>
    <mergeCell ref="F152:G152"/>
    <mergeCell ref="J152:K152"/>
    <mergeCell ref="N152:P152"/>
    <mergeCell ref="A149:E149"/>
    <mergeCell ref="F149:G149"/>
    <mergeCell ref="J149:K149"/>
    <mergeCell ref="N149:P149"/>
    <mergeCell ref="A150:E150"/>
    <mergeCell ref="F150:G150"/>
    <mergeCell ref="J150:K150"/>
    <mergeCell ref="N150:P150"/>
    <mergeCell ref="A147:E147"/>
    <mergeCell ref="F147:G147"/>
    <mergeCell ref="J147:K147"/>
    <mergeCell ref="N147:P147"/>
    <mergeCell ref="A148:E148"/>
    <mergeCell ref="F148:G148"/>
    <mergeCell ref="J148:K148"/>
    <mergeCell ref="N148:P148"/>
    <mergeCell ref="B157:E157"/>
    <mergeCell ref="F157:G157"/>
    <mergeCell ref="J157:K157"/>
    <mergeCell ref="N157:P157"/>
    <mergeCell ref="C158:E158"/>
    <mergeCell ref="F158:G158"/>
    <mergeCell ref="J158:K158"/>
    <mergeCell ref="N158:P158"/>
    <mergeCell ref="C155:E155"/>
    <mergeCell ref="F155:G155"/>
    <mergeCell ref="J155:K155"/>
    <mergeCell ref="N155:P155"/>
    <mergeCell ref="A156:E156"/>
    <mergeCell ref="F156:G156"/>
    <mergeCell ref="J156:K156"/>
    <mergeCell ref="N156:P156"/>
    <mergeCell ref="B153:E153"/>
    <mergeCell ref="F153:G153"/>
    <mergeCell ref="J153:K153"/>
    <mergeCell ref="N153:P153"/>
    <mergeCell ref="B154:E154"/>
    <mergeCell ref="F154:G154"/>
    <mergeCell ref="J154:K154"/>
    <mergeCell ref="N154:P154"/>
    <mergeCell ref="A163:E163"/>
    <mergeCell ref="F163:G163"/>
    <mergeCell ref="J163:K163"/>
    <mergeCell ref="N163:P163"/>
    <mergeCell ref="B164:E164"/>
    <mergeCell ref="F164:G164"/>
    <mergeCell ref="J164:K164"/>
    <mergeCell ref="N164:P164"/>
    <mergeCell ref="A161:E161"/>
    <mergeCell ref="F161:G161"/>
    <mergeCell ref="J161:K161"/>
    <mergeCell ref="N161:P161"/>
    <mergeCell ref="A162:E162"/>
    <mergeCell ref="F162:G162"/>
    <mergeCell ref="J162:K162"/>
    <mergeCell ref="N162:P162"/>
    <mergeCell ref="D159:E159"/>
    <mergeCell ref="F159:G159"/>
    <mergeCell ref="J159:K159"/>
    <mergeCell ref="N159:P159"/>
    <mergeCell ref="A160:E160"/>
    <mergeCell ref="F160:G160"/>
    <mergeCell ref="J160:K160"/>
    <mergeCell ref="N160:P160"/>
    <mergeCell ref="D169:E169"/>
    <mergeCell ref="F169:G169"/>
    <mergeCell ref="J169:K169"/>
    <mergeCell ref="N169:P169"/>
    <mergeCell ref="D170:E170"/>
    <mergeCell ref="F170:G170"/>
    <mergeCell ref="J170:K170"/>
    <mergeCell ref="N170:P170"/>
    <mergeCell ref="D167:E167"/>
    <mergeCell ref="F167:G167"/>
    <mergeCell ref="J167:K167"/>
    <mergeCell ref="N167:P167"/>
    <mergeCell ref="C168:E168"/>
    <mergeCell ref="F168:G168"/>
    <mergeCell ref="J168:K168"/>
    <mergeCell ref="N168:P168"/>
    <mergeCell ref="B165:E165"/>
    <mergeCell ref="F165:G165"/>
    <mergeCell ref="J165:K165"/>
    <mergeCell ref="N165:P165"/>
    <mergeCell ref="C166:E166"/>
    <mergeCell ref="F166:G166"/>
    <mergeCell ref="J166:K166"/>
    <mergeCell ref="N166:P166"/>
    <mergeCell ref="A175:E175"/>
    <mergeCell ref="F175:G175"/>
    <mergeCell ref="J175:K175"/>
    <mergeCell ref="N175:P175"/>
    <mergeCell ref="A176:E176"/>
    <mergeCell ref="F176:G176"/>
    <mergeCell ref="J176:K176"/>
    <mergeCell ref="N176:P176"/>
    <mergeCell ref="A173:E173"/>
    <mergeCell ref="F173:G173"/>
    <mergeCell ref="J173:K173"/>
    <mergeCell ref="N173:P173"/>
    <mergeCell ref="A174:E174"/>
    <mergeCell ref="F174:G174"/>
    <mergeCell ref="J174:K174"/>
    <mergeCell ref="N174:P174"/>
    <mergeCell ref="A171:E171"/>
    <mergeCell ref="F171:G171"/>
    <mergeCell ref="J171:K171"/>
    <mergeCell ref="N171:P171"/>
    <mergeCell ref="A172:E172"/>
    <mergeCell ref="F172:G172"/>
    <mergeCell ref="J172:K172"/>
    <mergeCell ref="N172:P172"/>
    <mergeCell ref="C181:E181"/>
    <mergeCell ref="F181:G181"/>
    <mergeCell ref="J181:K181"/>
    <mergeCell ref="N181:P181"/>
    <mergeCell ref="C182:E182"/>
    <mergeCell ref="F182:G182"/>
    <mergeCell ref="J182:K182"/>
    <mergeCell ref="N182:P182"/>
    <mergeCell ref="C179:E179"/>
    <mergeCell ref="F179:G179"/>
    <mergeCell ref="J179:K179"/>
    <mergeCell ref="N179:P179"/>
    <mergeCell ref="C180:E180"/>
    <mergeCell ref="F180:G180"/>
    <mergeCell ref="J180:K180"/>
    <mergeCell ref="N180:P180"/>
    <mergeCell ref="B177:E177"/>
    <mergeCell ref="F177:G177"/>
    <mergeCell ref="J177:K177"/>
    <mergeCell ref="N177:P177"/>
    <mergeCell ref="B178:E178"/>
    <mergeCell ref="F178:G178"/>
    <mergeCell ref="J178:K178"/>
    <mergeCell ref="N178:P178"/>
    <mergeCell ref="C187:E187"/>
    <mergeCell ref="F187:G187"/>
    <mergeCell ref="J187:K187"/>
    <mergeCell ref="N187:P187"/>
    <mergeCell ref="C188:E188"/>
    <mergeCell ref="F188:G188"/>
    <mergeCell ref="J188:K188"/>
    <mergeCell ref="N188:P188"/>
    <mergeCell ref="B185:E185"/>
    <mergeCell ref="F185:G185"/>
    <mergeCell ref="J185:K185"/>
    <mergeCell ref="N185:P185"/>
    <mergeCell ref="B186:E186"/>
    <mergeCell ref="F186:G186"/>
    <mergeCell ref="J186:K186"/>
    <mergeCell ref="N186:P186"/>
    <mergeCell ref="A183:E183"/>
    <mergeCell ref="F183:G183"/>
    <mergeCell ref="J183:K183"/>
    <mergeCell ref="N183:P183"/>
    <mergeCell ref="A184:E184"/>
    <mergeCell ref="F184:G184"/>
    <mergeCell ref="J184:K184"/>
    <mergeCell ref="N184:P184"/>
    <mergeCell ref="C193:E193"/>
    <mergeCell ref="F193:G193"/>
    <mergeCell ref="J193:K193"/>
    <mergeCell ref="N193:P193"/>
    <mergeCell ref="C194:E194"/>
    <mergeCell ref="F194:G194"/>
    <mergeCell ref="J194:K194"/>
    <mergeCell ref="N194:P194"/>
    <mergeCell ref="C191:E191"/>
    <mergeCell ref="F191:G191"/>
    <mergeCell ref="J191:K191"/>
    <mergeCell ref="N191:P191"/>
    <mergeCell ref="D192:E192"/>
    <mergeCell ref="F192:G192"/>
    <mergeCell ref="J192:K192"/>
    <mergeCell ref="N192:P192"/>
    <mergeCell ref="A189:E189"/>
    <mergeCell ref="F189:G189"/>
    <mergeCell ref="J189:K189"/>
    <mergeCell ref="N189:P189"/>
    <mergeCell ref="B190:E190"/>
    <mergeCell ref="F190:G190"/>
    <mergeCell ref="J190:K190"/>
    <mergeCell ref="N190:P190"/>
    <mergeCell ref="C199:E199"/>
    <mergeCell ref="F199:G199"/>
    <mergeCell ref="J199:K199"/>
    <mergeCell ref="N199:P199"/>
    <mergeCell ref="C200:E200"/>
    <mergeCell ref="F200:G200"/>
    <mergeCell ref="J200:K200"/>
    <mergeCell ref="N200:P200"/>
    <mergeCell ref="A197:E197"/>
    <mergeCell ref="F197:G197"/>
    <mergeCell ref="J197:K197"/>
    <mergeCell ref="N197:P197"/>
    <mergeCell ref="B198:E198"/>
    <mergeCell ref="F198:G198"/>
    <mergeCell ref="J198:K198"/>
    <mergeCell ref="N198:P198"/>
    <mergeCell ref="D195:E195"/>
    <mergeCell ref="F195:G195"/>
    <mergeCell ref="J195:K195"/>
    <mergeCell ref="N195:P195"/>
    <mergeCell ref="D196:E196"/>
    <mergeCell ref="F196:G196"/>
    <mergeCell ref="J196:K196"/>
    <mergeCell ref="N196:P196"/>
    <mergeCell ref="C205:E205"/>
    <mergeCell ref="F205:G205"/>
    <mergeCell ref="J205:K205"/>
    <mergeCell ref="N205:P205"/>
    <mergeCell ref="D206:E206"/>
    <mergeCell ref="F206:G206"/>
    <mergeCell ref="J206:K206"/>
    <mergeCell ref="N206:P206"/>
    <mergeCell ref="B203:E203"/>
    <mergeCell ref="F203:G203"/>
    <mergeCell ref="J203:K203"/>
    <mergeCell ref="N203:P203"/>
    <mergeCell ref="B204:E204"/>
    <mergeCell ref="F204:G204"/>
    <mergeCell ref="J204:K204"/>
    <mergeCell ref="N204:P204"/>
    <mergeCell ref="A201:E201"/>
    <mergeCell ref="F201:G201"/>
    <mergeCell ref="J201:K201"/>
    <mergeCell ref="N201:P201"/>
    <mergeCell ref="A202:E202"/>
    <mergeCell ref="F202:G202"/>
    <mergeCell ref="J202:K202"/>
    <mergeCell ref="N202:P202"/>
    <mergeCell ref="A211:E211"/>
    <mergeCell ref="F211:G211"/>
    <mergeCell ref="J211:K211"/>
    <mergeCell ref="N211:P211"/>
    <mergeCell ref="A212:E212"/>
    <mergeCell ref="F212:G212"/>
    <mergeCell ref="J212:K212"/>
    <mergeCell ref="N212:P212"/>
    <mergeCell ref="A209:E209"/>
    <mergeCell ref="F209:G209"/>
    <mergeCell ref="J209:K209"/>
    <mergeCell ref="N209:P209"/>
    <mergeCell ref="A210:E210"/>
    <mergeCell ref="F210:G210"/>
    <mergeCell ref="J210:K210"/>
    <mergeCell ref="N210:P210"/>
    <mergeCell ref="C207:E207"/>
    <mergeCell ref="F207:G207"/>
    <mergeCell ref="J207:K207"/>
    <mergeCell ref="N207:P207"/>
    <mergeCell ref="D208:E208"/>
    <mergeCell ref="F208:G208"/>
    <mergeCell ref="J208:K208"/>
    <mergeCell ref="N208:P208"/>
    <mergeCell ref="C217:E217"/>
    <mergeCell ref="F217:G217"/>
    <mergeCell ref="J217:K217"/>
    <mergeCell ref="N217:P217"/>
    <mergeCell ref="C218:E218"/>
    <mergeCell ref="F218:G218"/>
    <mergeCell ref="J218:K218"/>
    <mergeCell ref="N218:P218"/>
    <mergeCell ref="C215:E215"/>
    <mergeCell ref="F215:G215"/>
    <mergeCell ref="J215:K215"/>
    <mergeCell ref="N215:P215"/>
    <mergeCell ref="C216:E216"/>
    <mergeCell ref="F216:G216"/>
    <mergeCell ref="J216:K216"/>
    <mergeCell ref="N216:P216"/>
    <mergeCell ref="B213:E213"/>
    <mergeCell ref="F213:G213"/>
    <mergeCell ref="J213:K213"/>
    <mergeCell ref="N213:P213"/>
    <mergeCell ref="B214:E214"/>
    <mergeCell ref="F214:G214"/>
    <mergeCell ref="J214:K214"/>
    <mergeCell ref="N214:P214"/>
    <mergeCell ref="B223:E223"/>
    <mergeCell ref="F223:G223"/>
    <mergeCell ref="J223:K223"/>
    <mergeCell ref="N223:P223"/>
    <mergeCell ref="C224:E224"/>
    <mergeCell ref="F224:G224"/>
    <mergeCell ref="J224:K224"/>
    <mergeCell ref="N224:P224"/>
    <mergeCell ref="A221:E221"/>
    <mergeCell ref="F221:G221"/>
    <mergeCell ref="J221:K221"/>
    <mergeCell ref="N221:P221"/>
    <mergeCell ref="B222:E222"/>
    <mergeCell ref="F222:G222"/>
    <mergeCell ref="J222:K222"/>
    <mergeCell ref="N222:P222"/>
    <mergeCell ref="C219:E219"/>
    <mergeCell ref="F219:G219"/>
    <mergeCell ref="J219:K219"/>
    <mergeCell ref="N219:P219"/>
    <mergeCell ref="A220:E220"/>
    <mergeCell ref="F220:G220"/>
    <mergeCell ref="J220:K220"/>
    <mergeCell ref="N220:P220"/>
    <mergeCell ref="C229:E229"/>
    <mergeCell ref="F229:G229"/>
    <mergeCell ref="J229:K229"/>
    <mergeCell ref="N229:P229"/>
    <mergeCell ref="D230:E230"/>
    <mergeCell ref="F230:G230"/>
    <mergeCell ref="J230:K230"/>
    <mergeCell ref="N230:P230"/>
    <mergeCell ref="C227:E227"/>
    <mergeCell ref="F227:G227"/>
    <mergeCell ref="J227:K227"/>
    <mergeCell ref="N227:P227"/>
    <mergeCell ref="D228:E228"/>
    <mergeCell ref="F228:G228"/>
    <mergeCell ref="J228:K228"/>
    <mergeCell ref="N228:P228"/>
    <mergeCell ref="A225:E225"/>
    <mergeCell ref="F225:G225"/>
    <mergeCell ref="J225:K225"/>
    <mergeCell ref="N225:P225"/>
    <mergeCell ref="B226:E226"/>
    <mergeCell ref="F226:G226"/>
    <mergeCell ref="J226:K226"/>
    <mergeCell ref="N226:P226"/>
    <mergeCell ref="C235:E235"/>
    <mergeCell ref="F235:G235"/>
    <mergeCell ref="J235:K235"/>
    <mergeCell ref="N235:P235"/>
    <mergeCell ref="C236:E236"/>
    <mergeCell ref="F236:G236"/>
    <mergeCell ref="J236:K236"/>
    <mergeCell ref="N236:P236"/>
    <mergeCell ref="B233:E233"/>
    <mergeCell ref="F233:G233"/>
    <mergeCell ref="J233:K233"/>
    <mergeCell ref="N233:P233"/>
    <mergeCell ref="C234:E234"/>
    <mergeCell ref="F234:G234"/>
    <mergeCell ref="J234:K234"/>
    <mergeCell ref="N234:P234"/>
    <mergeCell ref="D231:E231"/>
    <mergeCell ref="F231:G231"/>
    <mergeCell ref="J231:K231"/>
    <mergeCell ref="N231:P231"/>
    <mergeCell ref="A232:E232"/>
    <mergeCell ref="F232:G232"/>
    <mergeCell ref="J232:K232"/>
    <mergeCell ref="N232:P232"/>
    <mergeCell ref="C241:E241"/>
    <mergeCell ref="F241:G241"/>
    <mergeCell ref="J241:K241"/>
    <mergeCell ref="N241:P241"/>
    <mergeCell ref="A242:E242"/>
    <mergeCell ref="F242:G242"/>
    <mergeCell ref="J242:K242"/>
    <mergeCell ref="N242:P242"/>
    <mergeCell ref="C239:E239"/>
    <mergeCell ref="F239:G239"/>
    <mergeCell ref="J239:K239"/>
    <mergeCell ref="N239:P239"/>
    <mergeCell ref="C240:E240"/>
    <mergeCell ref="F240:G240"/>
    <mergeCell ref="J240:K240"/>
    <mergeCell ref="N240:P240"/>
    <mergeCell ref="A237:E237"/>
    <mergeCell ref="F237:G237"/>
    <mergeCell ref="J237:K237"/>
    <mergeCell ref="N237:P237"/>
    <mergeCell ref="B238:E238"/>
    <mergeCell ref="F238:G238"/>
    <mergeCell ref="J238:K238"/>
    <mergeCell ref="N238:P238"/>
    <mergeCell ref="D247:E247"/>
    <mergeCell ref="F247:G247"/>
    <mergeCell ref="J247:K247"/>
    <mergeCell ref="N247:P247"/>
    <mergeCell ref="C248:E248"/>
    <mergeCell ref="F248:G248"/>
    <mergeCell ref="J248:K248"/>
    <mergeCell ref="N248:P248"/>
    <mergeCell ref="B245:E245"/>
    <mergeCell ref="F245:G245"/>
    <mergeCell ref="J245:K245"/>
    <mergeCell ref="N245:P245"/>
    <mergeCell ref="C246:E246"/>
    <mergeCell ref="F246:G246"/>
    <mergeCell ref="J246:K246"/>
    <mergeCell ref="N246:P246"/>
    <mergeCell ref="A243:E243"/>
    <mergeCell ref="F243:G243"/>
    <mergeCell ref="J243:K243"/>
    <mergeCell ref="N243:P243"/>
    <mergeCell ref="B244:E244"/>
    <mergeCell ref="F244:G244"/>
    <mergeCell ref="J244:K244"/>
    <mergeCell ref="N244:P244"/>
    <mergeCell ref="D253:E253"/>
    <mergeCell ref="F253:G253"/>
    <mergeCell ref="J253:K253"/>
    <mergeCell ref="N253:P253"/>
    <mergeCell ref="D254:E254"/>
    <mergeCell ref="F254:G254"/>
    <mergeCell ref="J254:K254"/>
    <mergeCell ref="N254:P254"/>
    <mergeCell ref="B251:E251"/>
    <mergeCell ref="F251:G251"/>
    <mergeCell ref="J251:K251"/>
    <mergeCell ref="N251:P251"/>
    <mergeCell ref="C252:E252"/>
    <mergeCell ref="F252:G252"/>
    <mergeCell ref="J252:K252"/>
    <mergeCell ref="N252:P252"/>
    <mergeCell ref="D249:E249"/>
    <mergeCell ref="F249:G249"/>
    <mergeCell ref="J249:K249"/>
    <mergeCell ref="N249:P249"/>
    <mergeCell ref="A250:E250"/>
    <mergeCell ref="F250:G250"/>
    <mergeCell ref="J250:K250"/>
    <mergeCell ref="N250:P250"/>
    <mergeCell ref="C259:E259"/>
    <mergeCell ref="F259:G259"/>
    <mergeCell ref="J259:K259"/>
    <mergeCell ref="N259:P259"/>
    <mergeCell ref="D260:E260"/>
    <mergeCell ref="F260:G260"/>
    <mergeCell ref="J260:K260"/>
    <mergeCell ref="N260:P260"/>
    <mergeCell ref="B257:E257"/>
    <mergeCell ref="F257:G257"/>
    <mergeCell ref="J257:K257"/>
    <mergeCell ref="N257:P257"/>
    <mergeCell ref="B258:E258"/>
    <mergeCell ref="F258:G258"/>
    <mergeCell ref="J258:K258"/>
    <mergeCell ref="N258:P258"/>
    <mergeCell ref="A255:E255"/>
    <mergeCell ref="F255:G255"/>
    <mergeCell ref="J255:K255"/>
    <mergeCell ref="N255:P255"/>
    <mergeCell ref="A256:E256"/>
    <mergeCell ref="F256:G256"/>
    <mergeCell ref="J256:K256"/>
    <mergeCell ref="N256:P256"/>
    <mergeCell ref="B265:E265"/>
    <mergeCell ref="F265:G265"/>
    <mergeCell ref="J265:K265"/>
    <mergeCell ref="N265:P265"/>
    <mergeCell ref="B266:E266"/>
    <mergeCell ref="F266:G266"/>
    <mergeCell ref="J266:K266"/>
    <mergeCell ref="N266:P266"/>
    <mergeCell ref="A263:E263"/>
    <mergeCell ref="F263:G263"/>
    <mergeCell ref="J263:K263"/>
    <mergeCell ref="N263:P263"/>
    <mergeCell ref="A264:E264"/>
    <mergeCell ref="F264:G264"/>
    <mergeCell ref="J264:K264"/>
    <mergeCell ref="N264:P264"/>
    <mergeCell ref="A261:E261"/>
    <mergeCell ref="F261:G261"/>
    <mergeCell ref="J261:K261"/>
    <mergeCell ref="N261:P261"/>
    <mergeCell ref="A262:E262"/>
    <mergeCell ref="F262:G262"/>
    <mergeCell ref="J262:K262"/>
    <mergeCell ref="N262:P262"/>
    <mergeCell ref="A271:E271"/>
    <mergeCell ref="F271:G271"/>
    <mergeCell ref="J271:K271"/>
    <mergeCell ref="N271:P271"/>
    <mergeCell ref="A272:E272"/>
    <mergeCell ref="F272:G272"/>
    <mergeCell ref="J272:K272"/>
    <mergeCell ref="N272:P272"/>
    <mergeCell ref="A269:E269"/>
    <mergeCell ref="F269:G269"/>
    <mergeCell ref="J269:K269"/>
    <mergeCell ref="N269:P269"/>
    <mergeCell ref="A270:E270"/>
    <mergeCell ref="F270:G270"/>
    <mergeCell ref="J270:K270"/>
    <mergeCell ref="N270:P270"/>
    <mergeCell ref="C267:E267"/>
    <mergeCell ref="F267:G267"/>
    <mergeCell ref="J267:K267"/>
    <mergeCell ref="N267:P267"/>
    <mergeCell ref="A268:E268"/>
    <mergeCell ref="F268:G268"/>
    <mergeCell ref="J268:K268"/>
    <mergeCell ref="N268:P268"/>
    <mergeCell ref="D277:E277"/>
    <mergeCell ref="F277:G277"/>
    <mergeCell ref="J277:K277"/>
    <mergeCell ref="N277:P277"/>
    <mergeCell ref="C278:E278"/>
    <mergeCell ref="F278:G278"/>
    <mergeCell ref="J278:K278"/>
    <mergeCell ref="N278:P278"/>
    <mergeCell ref="B275:E275"/>
    <mergeCell ref="F275:G275"/>
    <mergeCell ref="J275:K275"/>
    <mergeCell ref="N275:P275"/>
    <mergeCell ref="C276:E276"/>
    <mergeCell ref="F276:G276"/>
    <mergeCell ref="J276:K276"/>
    <mergeCell ref="N276:P276"/>
    <mergeCell ref="A273:E273"/>
    <mergeCell ref="F273:G273"/>
    <mergeCell ref="J273:K273"/>
    <mergeCell ref="N273:P273"/>
    <mergeCell ref="B274:E274"/>
    <mergeCell ref="F274:G274"/>
    <mergeCell ref="J274:K274"/>
    <mergeCell ref="N274:P274"/>
    <mergeCell ref="D283:E283"/>
    <mergeCell ref="F283:G283"/>
    <mergeCell ref="J283:K283"/>
    <mergeCell ref="N283:P283"/>
    <mergeCell ref="A284:E284"/>
    <mergeCell ref="F284:G284"/>
    <mergeCell ref="J284:K284"/>
    <mergeCell ref="N284:P284"/>
    <mergeCell ref="D281:E281"/>
    <mergeCell ref="F281:G281"/>
    <mergeCell ref="J281:K281"/>
    <mergeCell ref="N281:P281"/>
    <mergeCell ref="D282:E282"/>
    <mergeCell ref="F282:G282"/>
    <mergeCell ref="J282:K282"/>
    <mergeCell ref="N282:P282"/>
    <mergeCell ref="D279:E279"/>
    <mergeCell ref="F279:G279"/>
    <mergeCell ref="J279:K279"/>
    <mergeCell ref="N279:P279"/>
    <mergeCell ref="D280:E280"/>
    <mergeCell ref="F280:G280"/>
    <mergeCell ref="J280:K280"/>
    <mergeCell ref="N280:P280"/>
    <mergeCell ref="B289:E289"/>
    <mergeCell ref="F289:G289"/>
    <mergeCell ref="J289:K289"/>
    <mergeCell ref="N289:P289"/>
    <mergeCell ref="B290:E290"/>
    <mergeCell ref="F290:G290"/>
    <mergeCell ref="J290:K290"/>
    <mergeCell ref="N290:P290"/>
    <mergeCell ref="A287:E287"/>
    <mergeCell ref="F287:G287"/>
    <mergeCell ref="J287:K287"/>
    <mergeCell ref="N287:P287"/>
    <mergeCell ref="A288:E288"/>
    <mergeCell ref="F288:G288"/>
    <mergeCell ref="J288:K288"/>
    <mergeCell ref="N288:P288"/>
    <mergeCell ref="B285:E285"/>
    <mergeCell ref="F285:G285"/>
    <mergeCell ref="J285:K285"/>
    <mergeCell ref="N285:P285"/>
    <mergeCell ref="C286:E286"/>
    <mergeCell ref="F286:G286"/>
    <mergeCell ref="J286:K286"/>
    <mergeCell ref="N286:P286"/>
    <mergeCell ref="A295:E295"/>
    <mergeCell ref="F295:G295"/>
    <mergeCell ref="J295:K295"/>
    <mergeCell ref="N295:P295"/>
    <mergeCell ref="A296:E296"/>
    <mergeCell ref="F296:G296"/>
    <mergeCell ref="J296:K296"/>
    <mergeCell ref="N296:P296"/>
    <mergeCell ref="A293:E293"/>
    <mergeCell ref="F293:G293"/>
    <mergeCell ref="J293:K293"/>
    <mergeCell ref="N293:P293"/>
    <mergeCell ref="A294:E294"/>
    <mergeCell ref="F294:G294"/>
    <mergeCell ref="J294:K294"/>
    <mergeCell ref="N294:P294"/>
    <mergeCell ref="C291:E291"/>
    <mergeCell ref="F291:G291"/>
    <mergeCell ref="J291:K291"/>
    <mergeCell ref="N291:P291"/>
    <mergeCell ref="D292:E292"/>
    <mergeCell ref="F292:G292"/>
    <mergeCell ref="J292:K292"/>
    <mergeCell ref="N292:P292"/>
    <mergeCell ref="C301:E301"/>
    <mergeCell ref="F301:G301"/>
    <mergeCell ref="J301:K301"/>
    <mergeCell ref="N301:P301"/>
    <mergeCell ref="C302:E302"/>
    <mergeCell ref="F302:G302"/>
    <mergeCell ref="J302:K302"/>
    <mergeCell ref="N302:P302"/>
    <mergeCell ref="B299:E299"/>
    <mergeCell ref="F299:G299"/>
    <mergeCell ref="J299:K299"/>
    <mergeCell ref="N299:P299"/>
    <mergeCell ref="B300:E300"/>
    <mergeCell ref="F300:G300"/>
    <mergeCell ref="J300:K300"/>
    <mergeCell ref="N300:P300"/>
    <mergeCell ref="A297:E297"/>
    <mergeCell ref="F297:G297"/>
    <mergeCell ref="J297:K297"/>
    <mergeCell ref="N297:P297"/>
    <mergeCell ref="A298:E298"/>
    <mergeCell ref="F298:G298"/>
    <mergeCell ref="J298:K298"/>
    <mergeCell ref="N298:P298"/>
    <mergeCell ref="B307:E307"/>
    <mergeCell ref="F307:G307"/>
    <mergeCell ref="J307:K307"/>
    <mergeCell ref="N307:P307"/>
    <mergeCell ref="B308:E308"/>
    <mergeCell ref="F308:G308"/>
    <mergeCell ref="J308:K308"/>
    <mergeCell ref="N308:P308"/>
    <mergeCell ref="A305:E305"/>
    <mergeCell ref="F305:G305"/>
    <mergeCell ref="J305:K305"/>
    <mergeCell ref="N305:P305"/>
    <mergeCell ref="A306:E306"/>
    <mergeCell ref="F306:G306"/>
    <mergeCell ref="J306:K306"/>
    <mergeCell ref="N306:P306"/>
    <mergeCell ref="C303:E303"/>
    <mergeCell ref="F303:G303"/>
    <mergeCell ref="J303:K303"/>
    <mergeCell ref="N303:P303"/>
    <mergeCell ref="C304:E304"/>
    <mergeCell ref="F304:G304"/>
    <mergeCell ref="J304:K304"/>
    <mergeCell ref="N304:P304"/>
    <mergeCell ref="D313:E313"/>
    <mergeCell ref="F313:G313"/>
    <mergeCell ref="J313:K313"/>
    <mergeCell ref="N313:P313"/>
    <mergeCell ref="C314:E314"/>
    <mergeCell ref="F314:G314"/>
    <mergeCell ref="J314:K314"/>
    <mergeCell ref="N314:P314"/>
    <mergeCell ref="B311:E311"/>
    <mergeCell ref="F311:G311"/>
    <mergeCell ref="J311:K311"/>
    <mergeCell ref="N311:P311"/>
    <mergeCell ref="C312:E312"/>
    <mergeCell ref="F312:G312"/>
    <mergeCell ref="J312:K312"/>
    <mergeCell ref="N312:P312"/>
    <mergeCell ref="C309:E309"/>
    <mergeCell ref="F309:G309"/>
    <mergeCell ref="J309:K309"/>
    <mergeCell ref="N309:P309"/>
    <mergeCell ref="A310:E310"/>
    <mergeCell ref="F310:G310"/>
    <mergeCell ref="J310:K310"/>
    <mergeCell ref="N310:P310"/>
    <mergeCell ref="C319:E319"/>
    <mergeCell ref="F319:G319"/>
    <mergeCell ref="J319:K319"/>
    <mergeCell ref="N319:P319"/>
    <mergeCell ref="C320:E320"/>
    <mergeCell ref="F320:G320"/>
    <mergeCell ref="J320:K320"/>
    <mergeCell ref="N320:P320"/>
    <mergeCell ref="A317:E317"/>
    <mergeCell ref="F317:G317"/>
    <mergeCell ref="J317:K317"/>
    <mergeCell ref="N317:P317"/>
    <mergeCell ref="B318:E318"/>
    <mergeCell ref="F318:G318"/>
    <mergeCell ref="J318:K318"/>
    <mergeCell ref="N318:P318"/>
    <mergeCell ref="D315:E315"/>
    <mergeCell ref="F315:G315"/>
    <mergeCell ref="J315:K315"/>
    <mergeCell ref="N315:P315"/>
    <mergeCell ref="D316:E316"/>
    <mergeCell ref="F316:G316"/>
    <mergeCell ref="J316:K316"/>
    <mergeCell ref="N316:P316"/>
    <mergeCell ref="A325:E325"/>
    <mergeCell ref="F325:G325"/>
    <mergeCell ref="J325:K325"/>
    <mergeCell ref="N325:P325"/>
    <mergeCell ref="A326:E326"/>
    <mergeCell ref="F326:G326"/>
    <mergeCell ref="J326:K326"/>
    <mergeCell ref="N326:P326"/>
    <mergeCell ref="A323:E323"/>
    <mergeCell ref="F323:G323"/>
    <mergeCell ref="J323:K323"/>
    <mergeCell ref="N323:P323"/>
    <mergeCell ref="A324:E324"/>
    <mergeCell ref="F324:G324"/>
    <mergeCell ref="J324:K324"/>
    <mergeCell ref="N324:P324"/>
    <mergeCell ref="A321:E321"/>
    <mergeCell ref="F321:G321"/>
    <mergeCell ref="J321:K321"/>
    <mergeCell ref="N321:P321"/>
    <mergeCell ref="A322:E322"/>
    <mergeCell ref="F322:G322"/>
    <mergeCell ref="J322:K322"/>
    <mergeCell ref="N322:P322"/>
    <mergeCell ref="C331:E331"/>
    <mergeCell ref="F331:G331"/>
    <mergeCell ref="J331:K331"/>
    <mergeCell ref="N331:P331"/>
    <mergeCell ref="C332:E332"/>
    <mergeCell ref="F332:G332"/>
    <mergeCell ref="J332:K332"/>
    <mergeCell ref="N332:P332"/>
    <mergeCell ref="C329:E329"/>
    <mergeCell ref="F329:G329"/>
    <mergeCell ref="J329:K329"/>
    <mergeCell ref="N329:P329"/>
    <mergeCell ref="C330:E330"/>
    <mergeCell ref="F330:G330"/>
    <mergeCell ref="J330:K330"/>
    <mergeCell ref="N330:P330"/>
    <mergeCell ref="B327:E327"/>
    <mergeCell ref="F327:G327"/>
    <mergeCell ref="J327:K327"/>
    <mergeCell ref="N327:P327"/>
    <mergeCell ref="B328:E328"/>
    <mergeCell ref="F328:G328"/>
    <mergeCell ref="J328:K328"/>
    <mergeCell ref="N328:P328"/>
    <mergeCell ref="C337:E337"/>
    <mergeCell ref="F337:G337"/>
    <mergeCell ref="J337:K337"/>
    <mergeCell ref="N337:P337"/>
    <mergeCell ref="C338:E338"/>
    <mergeCell ref="F338:G338"/>
    <mergeCell ref="J338:K338"/>
    <mergeCell ref="N338:P338"/>
    <mergeCell ref="B335:E335"/>
    <mergeCell ref="F335:G335"/>
    <mergeCell ref="J335:K335"/>
    <mergeCell ref="N335:P335"/>
    <mergeCell ref="B336:E336"/>
    <mergeCell ref="F336:G336"/>
    <mergeCell ref="J336:K336"/>
    <mergeCell ref="N336:P336"/>
    <mergeCell ref="A333:E333"/>
    <mergeCell ref="F333:G333"/>
    <mergeCell ref="J333:K333"/>
    <mergeCell ref="N333:P333"/>
    <mergeCell ref="A334:E334"/>
    <mergeCell ref="F334:G334"/>
    <mergeCell ref="J334:K334"/>
    <mergeCell ref="N334:P334"/>
    <mergeCell ref="D343:E343"/>
    <mergeCell ref="F343:G343"/>
    <mergeCell ref="J343:K343"/>
    <mergeCell ref="N343:P343"/>
    <mergeCell ref="C344:E344"/>
    <mergeCell ref="F344:G344"/>
    <mergeCell ref="J344:K344"/>
    <mergeCell ref="N344:P344"/>
    <mergeCell ref="B341:E341"/>
    <mergeCell ref="F341:G341"/>
    <mergeCell ref="J341:K341"/>
    <mergeCell ref="N341:P341"/>
    <mergeCell ref="C342:E342"/>
    <mergeCell ref="F342:G342"/>
    <mergeCell ref="J342:K342"/>
    <mergeCell ref="N342:P342"/>
    <mergeCell ref="C339:E339"/>
    <mergeCell ref="F339:G339"/>
    <mergeCell ref="J339:K339"/>
    <mergeCell ref="N339:P339"/>
    <mergeCell ref="A340:E340"/>
    <mergeCell ref="F340:G340"/>
    <mergeCell ref="J340:K340"/>
    <mergeCell ref="N340:P340"/>
    <mergeCell ref="D349:E349"/>
    <mergeCell ref="F349:G349"/>
    <mergeCell ref="J349:K349"/>
    <mergeCell ref="N349:P349"/>
    <mergeCell ref="D350:E350"/>
    <mergeCell ref="F350:G350"/>
    <mergeCell ref="J350:K350"/>
    <mergeCell ref="N350:P350"/>
    <mergeCell ref="D347:E347"/>
    <mergeCell ref="F347:G347"/>
    <mergeCell ref="J347:K347"/>
    <mergeCell ref="N347:P347"/>
    <mergeCell ref="D348:E348"/>
    <mergeCell ref="F348:G348"/>
    <mergeCell ref="J348:K348"/>
    <mergeCell ref="N348:P348"/>
    <mergeCell ref="D345:E345"/>
    <mergeCell ref="F345:G345"/>
    <mergeCell ref="J345:K345"/>
    <mergeCell ref="N345:P345"/>
    <mergeCell ref="D346:E346"/>
    <mergeCell ref="F346:G346"/>
    <mergeCell ref="J346:K346"/>
    <mergeCell ref="N346:P346"/>
    <mergeCell ref="C355:E355"/>
    <mergeCell ref="F355:G355"/>
    <mergeCell ref="J355:K355"/>
    <mergeCell ref="N355:P355"/>
    <mergeCell ref="C356:E356"/>
    <mergeCell ref="F356:G356"/>
    <mergeCell ref="J356:K356"/>
    <mergeCell ref="N356:P356"/>
    <mergeCell ref="B353:E353"/>
    <mergeCell ref="F353:G353"/>
    <mergeCell ref="J353:K353"/>
    <mergeCell ref="N353:P353"/>
    <mergeCell ref="C354:E354"/>
    <mergeCell ref="F354:G354"/>
    <mergeCell ref="J354:K354"/>
    <mergeCell ref="N354:P354"/>
    <mergeCell ref="C351:E351"/>
    <mergeCell ref="F351:G351"/>
    <mergeCell ref="J351:K351"/>
    <mergeCell ref="N351:P351"/>
    <mergeCell ref="A352:E352"/>
    <mergeCell ref="F352:G352"/>
    <mergeCell ref="J352:K352"/>
    <mergeCell ref="N352:P352"/>
    <mergeCell ref="A361:E361"/>
    <mergeCell ref="F361:G361"/>
    <mergeCell ref="J361:K361"/>
    <mergeCell ref="N361:P361"/>
    <mergeCell ref="B362:E362"/>
    <mergeCell ref="F362:G362"/>
    <mergeCell ref="J362:K362"/>
    <mergeCell ref="N362:P362"/>
    <mergeCell ref="C359:E359"/>
    <mergeCell ref="F359:G359"/>
    <mergeCell ref="J359:K359"/>
    <mergeCell ref="N359:P359"/>
    <mergeCell ref="C360:E360"/>
    <mergeCell ref="F360:G360"/>
    <mergeCell ref="J360:K360"/>
    <mergeCell ref="N360:P360"/>
    <mergeCell ref="C357:E357"/>
    <mergeCell ref="F357:G357"/>
    <mergeCell ref="J357:K357"/>
    <mergeCell ref="N357:P357"/>
    <mergeCell ref="C358:E358"/>
    <mergeCell ref="F358:G358"/>
    <mergeCell ref="J358:K358"/>
    <mergeCell ref="N358:P358"/>
    <mergeCell ref="B367:E367"/>
    <mergeCell ref="F367:G367"/>
    <mergeCell ref="J367:K367"/>
    <mergeCell ref="N367:P367"/>
    <mergeCell ref="C368:E368"/>
    <mergeCell ref="F368:G368"/>
    <mergeCell ref="J368:K368"/>
    <mergeCell ref="N368:P368"/>
    <mergeCell ref="A365:E365"/>
    <mergeCell ref="F365:G365"/>
    <mergeCell ref="J365:K365"/>
    <mergeCell ref="N365:P365"/>
    <mergeCell ref="B366:E366"/>
    <mergeCell ref="F366:G366"/>
    <mergeCell ref="J366:K366"/>
    <mergeCell ref="N366:P366"/>
    <mergeCell ref="C363:E363"/>
    <mergeCell ref="F363:G363"/>
    <mergeCell ref="J363:K363"/>
    <mergeCell ref="N363:P363"/>
    <mergeCell ref="A364:E364"/>
    <mergeCell ref="F364:G364"/>
    <mergeCell ref="J364:K364"/>
    <mergeCell ref="N364:P364"/>
    <mergeCell ref="D373:E373"/>
    <mergeCell ref="F373:G373"/>
    <mergeCell ref="J373:K373"/>
    <mergeCell ref="N373:P373"/>
    <mergeCell ref="C374:E374"/>
    <mergeCell ref="F374:G374"/>
    <mergeCell ref="J374:K374"/>
    <mergeCell ref="N374:P374"/>
    <mergeCell ref="C371:E371"/>
    <mergeCell ref="F371:G371"/>
    <mergeCell ref="J371:K371"/>
    <mergeCell ref="N371:P371"/>
    <mergeCell ref="D372:E372"/>
    <mergeCell ref="F372:G372"/>
    <mergeCell ref="J372:K372"/>
    <mergeCell ref="N372:P372"/>
    <mergeCell ref="D369:E369"/>
    <mergeCell ref="F369:G369"/>
    <mergeCell ref="J369:K369"/>
    <mergeCell ref="N369:P369"/>
    <mergeCell ref="D370:E370"/>
    <mergeCell ref="F370:G370"/>
    <mergeCell ref="J370:K370"/>
    <mergeCell ref="N370:P370"/>
    <mergeCell ref="D379:E379"/>
    <mergeCell ref="F379:G379"/>
    <mergeCell ref="J379:K379"/>
    <mergeCell ref="N379:P379"/>
    <mergeCell ref="D380:E380"/>
    <mergeCell ref="F380:G380"/>
    <mergeCell ref="J380:K380"/>
    <mergeCell ref="N380:P380"/>
    <mergeCell ref="D377:E377"/>
    <mergeCell ref="F377:G377"/>
    <mergeCell ref="J377:K377"/>
    <mergeCell ref="N377:P377"/>
    <mergeCell ref="D378:E378"/>
    <mergeCell ref="F378:G378"/>
    <mergeCell ref="J378:K378"/>
    <mergeCell ref="N378:P378"/>
    <mergeCell ref="D375:E375"/>
    <mergeCell ref="F375:G375"/>
    <mergeCell ref="J375:K375"/>
    <mergeCell ref="N375:P375"/>
    <mergeCell ref="D376:E376"/>
    <mergeCell ref="F376:G376"/>
    <mergeCell ref="J376:K376"/>
    <mergeCell ref="N376:P376"/>
    <mergeCell ref="B385:E385"/>
    <mergeCell ref="F385:G385"/>
    <mergeCell ref="J385:K385"/>
    <mergeCell ref="N385:P385"/>
    <mergeCell ref="C386:E386"/>
    <mergeCell ref="F386:G386"/>
    <mergeCell ref="J386:K386"/>
    <mergeCell ref="N386:P386"/>
    <mergeCell ref="A383:E383"/>
    <mergeCell ref="F383:G383"/>
    <mergeCell ref="J383:K383"/>
    <mergeCell ref="N383:P383"/>
    <mergeCell ref="B384:E384"/>
    <mergeCell ref="F384:G384"/>
    <mergeCell ref="J384:K384"/>
    <mergeCell ref="N384:P384"/>
    <mergeCell ref="D381:E381"/>
    <mergeCell ref="F381:G381"/>
    <mergeCell ref="J381:K381"/>
    <mergeCell ref="N381:P381"/>
    <mergeCell ref="A382:E382"/>
    <mergeCell ref="F382:G382"/>
    <mergeCell ref="J382:K382"/>
    <mergeCell ref="N382:P382"/>
    <mergeCell ref="B391:E391"/>
    <mergeCell ref="F391:G391"/>
    <mergeCell ref="J391:K391"/>
    <mergeCell ref="N391:P391"/>
    <mergeCell ref="B392:E392"/>
    <mergeCell ref="F392:G392"/>
    <mergeCell ref="J392:K392"/>
    <mergeCell ref="N392:P392"/>
    <mergeCell ref="A389:E389"/>
    <mergeCell ref="F389:G389"/>
    <mergeCell ref="J389:K389"/>
    <mergeCell ref="N389:P389"/>
    <mergeCell ref="A390:E390"/>
    <mergeCell ref="F390:G390"/>
    <mergeCell ref="J390:K390"/>
    <mergeCell ref="N390:P390"/>
    <mergeCell ref="A387:E387"/>
    <mergeCell ref="F387:G387"/>
    <mergeCell ref="J387:K387"/>
    <mergeCell ref="N387:P387"/>
    <mergeCell ref="A388:E388"/>
    <mergeCell ref="F388:G388"/>
    <mergeCell ref="J388:K388"/>
    <mergeCell ref="N388:P388"/>
    <mergeCell ref="D397:E397"/>
    <mergeCell ref="F397:G397"/>
    <mergeCell ref="J397:K397"/>
    <mergeCell ref="N397:P397"/>
    <mergeCell ref="D398:E398"/>
    <mergeCell ref="F398:G398"/>
    <mergeCell ref="J398:K398"/>
    <mergeCell ref="N398:P398"/>
    <mergeCell ref="D395:E395"/>
    <mergeCell ref="F395:G395"/>
    <mergeCell ref="J395:K395"/>
    <mergeCell ref="N395:P395"/>
    <mergeCell ref="D396:E396"/>
    <mergeCell ref="F396:G396"/>
    <mergeCell ref="J396:K396"/>
    <mergeCell ref="N396:P396"/>
    <mergeCell ref="C393:E393"/>
    <mergeCell ref="F393:G393"/>
    <mergeCell ref="J393:K393"/>
    <mergeCell ref="N393:P393"/>
    <mergeCell ref="D394:E394"/>
    <mergeCell ref="F394:G394"/>
    <mergeCell ref="J394:K394"/>
    <mergeCell ref="N394:P394"/>
    <mergeCell ref="D403:E403"/>
    <mergeCell ref="F403:G403"/>
    <mergeCell ref="J403:K403"/>
    <mergeCell ref="N403:P403"/>
    <mergeCell ref="D404:E404"/>
    <mergeCell ref="F404:G404"/>
    <mergeCell ref="J404:K404"/>
    <mergeCell ref="N404:P404"/>
    <mergeCell ref="D401:E401"/>
    <mergeCell ref="F401:G401"/>
    <mergeCell ref="J401:K401"/>
    <mergeCell ref="N401:P401"/>
    <mergeCell ref="D402:E402"/>
    <mergeCell ref="F402:G402"/>
    <mergeCell ref="J402:K402"/>
    <mergeCell ref="N402:P402"/>
    <mergeCell ref="D399:E399"/>
    <mergeCell ref="F399:G399"/>
    <mergeCell ref="J399:K399"/>
    <mergeCell ref="N399:P399"/>
    <mergeCell ref="D400:E400"/>
    <mergeCell ref="F400:G400"/>
    <mergeCell ref="J400:K400"/>
    <mergeCell ref="N400:P400"/>
    <mergeCell ref="D409:E409"/>
    <mergeCell ref="F409:G409"/>
    <mergeCell ref="J409:K409"/>
    <mergeCell ref="N409:P409"/>
    <mergeCell ref="D410:E410"/>
    <mergeCell ref="F410:G410"/>
    <mergeCell ref="J410:K410"/>
    <mergeCell ref="N410:P410"/>
    <mergeCell ref="D407:E407"/>
    <mergeCell ref="F407:G407"/>
    <mergeCell ref="J407:K407"/>
    <mergeCell ref="N407:P407"/>
    <mergeCell ref="D408:E408"/>
    <mergeCell ref="F408:G408"/>
    <mergeCell ref="J408:K408"/>
    <mergeCell ref="N408:P408"/>
    <mergeCell ref="D405:E405"/>
    <mergeCell ref="F405:G405"/>
    <mergeCell ref="J405:K405"/>
    <mergeCell ref="N405:P405"/>
    <mergeCell ref="D406:E406"/>
    <mergeCell ref="F406:G406"/>
    <mergeCell ref="J406:K406"/>
    <mergeCell ref="N406:P406"/>
    <mergeCell ref="D415:E415"/>
    <mergeCell ref="F415:G415"/>
    <mergeCell ref="J415:K415"/>
    <mergeCell ref="N415:P415"/>
    <mergeCell ref="D416:E416"/>
    <mergeCell ref="F416:G416"/>
    <mergeCell ref="J416:K416"/>
    <mergeCell ref="N416:P416"/>
    <mergeCell ref="D413:E413"/>
    <mergeCell ref="F413:G413"/>
    <mergeCell ref="J413:K413"/>
    <mergeCell ref="N413:P413"/>
    <mergeCell ref="D414:E414"/>
    <mergeCell ref="F414:G414"/>
    <mergeCell ref="J414:K414"/>
    <mergeCell ref="N414:P414"/>
    <mergeCell ref="D411:E411"/>
    <mergeCell ref="F411:G411"/>
    <mergeCell ref="J411:K411"/>
    <mergeCell ref="N411:P411"/>
    <mergeCell ref="D412:E412"/>
    <mergeCell ref="F412:G412"/>
    <mergeCell ref="J412:K412"/>
    <mergeCell ref="N412:P412"/>
    <mergeCell ref="D421:E421"/>
    <mergeCell ref="F421:G421"/>
    <mergeCell ref="J421:K421"/>
    <mergeCell ref="N421:P421"/>
    <mergeCell ref="D422:E422"/>
    <mergeCell ref="F422:G422"/>
    <mergeCell ref="J422:K422"/>
    <mergeCell ref="N422:P422"/>
    <mergeCell ref="D419:E419"/>
    <mergeCell ref="F419:G419"/>
    <mergeCell ref="J419:K419"/>
    <mergeCell ref="N419:P419"/>
    <mergeCell ref="D420:E420"/>
    <mergeCell ref="F420:G420"/>
    <mergeCell ref="J420:K420"/>
    <mergeCell ref="N420:P420"/>
    <mergeCell ref="D417:E417"/>
    <mergeCell ref="F417:G417"/>
    <mergeCell ref="J417:K417"/>
    <mergeCell ref="N417:P417"/>
    <mergeCell ref="D418:E418"/>
    <mergeCell ref="F418:G418"/>
    <mergeCell ref="J418:K418"/>
    <mergeCell ref="N418:P418"/>
    <mergeCell ref="C427:E427"/>
    <mergeCell ref="F427:G427"/>
    <mergeCell ref="J427:K427"/>
    <mergeCell ref="N427:P427"/>
    <mergeCell ref="D428:E428"/>
    <mergeCell ref="F428:G428"/>
    <mergeCell ref="J428:K428"/>
    <mergeCell ref="N428:P428"/>
    <mergeCell ref="D425:E425"/>
    <mergeCell ref="F425:G425"/>
    <mergeCell ref="J425:K425"/>
    <mergeCell ref="N425:P425"/>
    <mergeCell ref="D426:E426"/>
    <mergeCell ref="F426:G426"/>
    <mergeCell ref="J426:K426"/>
    <mergeCell ref="N426:P426"/>
    <mergeCell ref="D423:E423"/>
    <mergeCell ref="F423:G423"/>
    <mergeCell ref="J423:K423"/>
    <mergeCell ref="N423:P423"/>
    <mergeCell ref="D424:E424"/>
    <mergeCell ref="F424:G424"/>
    <mergeCell ref="J424:K424"/>
    <mergeCell ref="N424:P424"/>
    <mergeCell ref="D433:E433"/>
    <mergeCell ref="F433:G433"/>
    <mergeCell ref="J433:K433"/>
    <mergeCell ref="N433:P433"/>
    <mergeCell ref="D434:E434"/>
    <mergeCell ref="F434:G434"/>
    <mergeCell ref="J434:K434"/>
    <mergeCell ref="N434:P434"/>
    <mergeCell ref="D431:E431"/>
    <mergeCell ref="F431:G431"/>
    <mergeCell ref="J431:K431"/>
    <mergeCell ref="N431:P431"/>
    <mergeCell ref="D432:E432"/>
    <mergeCell ref="F432:G432"/>
    <mergeCell ref="J432:K432"/>
    <mergeCell ref="N432:P432"/>
    <mergeCell ref="D429:E429"/>
    <mergeCell ref="F429:G429"/>
    <mergeCell ref="J429:K429"/>
    <mergeCell ref="N429:P429"/>
    <mergeCell ref="D430:E430"/>
    <mergeCell ref="F430:G430"/>
    <mergeCell ref="J430:K430"/>
    <mergeCell ref="N430:P430"/>
    <mergeCell ref="D439:E439"/>
    <mergeCell ref="F439:G439"/>
    <mergeCell ref="J439:K439"/>
    <mergeCell ref="N439:P439"/>
    <mergeCell ref="D440:E440"/>
    <mergeCell ref="F440:G440"/>
    <mergeCell ref="J440:K440"/>
    <mergeCell ref="N440:P440"/>
    <mergeCell ref="D437:E437"/>
    <mergeCell ref="F437:G437"/>
    <mergeCell ref="J437:K437"/>
    <mergeCell ref="N437:P437"/>
    <mergeCell ref="D438:E438"/>
    <mergeCell ref="F438:G438"/>
    <mergeCell ref="J438:K438"/>
    <mergeCell ref="N438:P438"/>
    <mergeCell ref="D435:E435"/>
    <mergeCell ref="F435:G435"/>
    <mergeCell ref="J435:K435"/>
    <mergeCell ref="N435:P435"/>
    <mergeCell ref="D436:E436"/>
    <mergeCell ref="F436:G436"/>
    <mergeCell ref="J436:K436"/>
    <mergeCell ref="N436:P436"/>
    <mergeCell ref="C445:E445"/>
    <mergeCell ref="F445:G445"/>
    <mergeCell ref="J445:K445"/>
    <mergeCell ref="N445:P445"/>
    <mergeCell ref="D446:E446"/>
    <mergeCell ref="F446:G446"/>
    <mergeCell ref="J446:K446"/>
    <mergeCell ref="N446:P446"/>
    <mergeCell ref="B443:E443"/>
    <mergeCell ref="F443:G443"/>
    <mergeCell ref="J443:K443"/>
    <mergeCell ref="N443:P443"/>
    <mergeCell ref="B444:E444"/>
    <mergeCell ref="F444:G444"/>
    <mergeCell ref="J444:K444"/>
    <mergeCell ref="N444:P444"/>
    <mergeCell ref="A441:E441"/>
    <mergeCell ref="F441:G441"/>
    <mergeCell ref="J441:K441"/>
    <mergeCell ref="N441:P441"/>
    <mergeCell ref="A442:E442"/>
    <mergeCell ref="F442:G442"/>
    <mergeCell ref="J442:K442"/>
    <mergeCell ref="N442:P442"/>
    <mergeCell ref="B451:E451"/>
    <mergeCell ref="F451:G451"/>
    <mergeCell ref="J451:K451"/>
    <mergeCell ref="N451:P451"/>
    <mergeCell ref="B452:E452"/>
    <mergeCell ref="F452:G452"/>
    <mergeCell ref="J452:K452"/>
    <mergeCell ref="N452:P452"/>
    <mergeCell ref="A449:E449"/>
    <mergeCell ref="F449:G449"/>
    <mergeCell ref="J449:K449"/>
    <mergeCell ref="N449:P449"/>
    <mergeCell ref="A450:E450"/>
    <mergeCell ref="F450:G450"/>
    <mergeCell ref="J450:K450"/>
    <mergeCell ref="N450:P450"/>
    <mergeCell ref="A447:E447"/>
    <mergeCell ref="F447:G447"/>
    <mergeCell ref="J447:K447"/>
    <mergeCell ref="N447:P447"/>
    <mergeCell ref="A448:E448"/>
    <mergeCell ref="F448:G448"/>
    <mergeCell ref="J448:K448"/>
    <mergeCell ref="N448:P448"/>
    <mergeCell ref="A457:E457"/>
    <mergeCell ref="F457:G457"/>
    <mergeCell ref="J457:K457"/>
    <mergeCell ref="N457:P457"/>
    <mergeCell ref="A458:E458"/>
    <mergeCell ref="F458:G458"/>
    <mergeCell ref="J458:K458"/>
    <mergeCell ref="N458:P458"/>
    <mergeCell ref="A455:E455"/>
    <mergeCell ref="F455:G455"/>
    <mergeCell ref="J455:K455"/>
    <mergeCell ref="N455:P455"/>
    <mergeCell ref="A456:E456"/>
    <mergeCell ref="F456:G456"/>
    <mergeCell ref="J456:K456"/>
    <mergeCell ref="N456:P456"/>
    <mergeCell ref="C453:E453"/>
    <mergeCell ref="F453:G453"/>
    <mergeCell ref="J453:K453"/>
    <mergeCell ref="N453:P453"/>
    <mergeCell ref="D454:E454"/>
    <mergeCell ref="F454:G454"/>
    <mergeCell ref="J454:K454"/>
    <mergeCell ref="N454:P454"/>
    <mergeCell ref="A463:E463"/>
    <mergeCell ref="F463:G463"/>
    <mergeCell ref="J463:K463"/>
    <mergeCell ref="N463:P463"/>
    <mergeCell ref="B464:E464"/>
    <mergeCell ref="F464:G464"/>
    <mergeCell ref="J464:K464"/>
    <mergeCell ref="N464:P464"/>
    <mergeCell ref="C461:E461"/>
    <mergeCell ref="F461:G461"/>
    <mergeCell ref="J461:K461"/>
    <mergeCell ref="N461:P461"/>
    <mergeCell ref="D462:E462"/>
    <mergeCell ref="F462:G462"/>
    <mergeCell ref="J462:K462"/>
    <mergeCell ref="N462:P462"/>
    <mergeCell ref="B459:E459"/>
    <mergeCell ref="F459:G459"/>
    <mergeCell ref="J459:K459"/>
    <mergeCell ref="N459:P459"/>
    <mergeCell ref="B460:E460"/>
    <mergeCell ref="F460:G460"/>
    <mergeCell ref="J460:K460"/>
    <mergeCell ref="N460:P460"/>
    <mergeCell ref="B469:E469"/>
    <mergeCell ref="F469:G469"/>
    <mergeCell ref="J469:K469"/>
    <mergeCell ref="N469:P469"/>
    <mergeCell ref="C470:E470"/>
    <mergeCell ref="F470:G470"/>
    <mergeCell ref="J470:K470"/>
    <mergeCell ref="N470:P470"/>
    <mergeCell ref="A467:E467"/>
    <mergeCell ref="F467:G467"/>
    <mergeCell ref="J467:K467"/>
    <mergeCell ref="N467:P467"/>
    <mergeCell ref="B468:E468"/>
    <mergeCell ref="F468:G468"/>
    <mergeCell ref="J468:K468"/>
    <mergeCell ref="N468:P468"/>
    <mergeCell ref="C465:E465"/>
    <mergeCell ref="F465:G465"/>
    <mergeCell ref="J465:K465"/>
    <mergeCell ref="N465:P465"/>
    <mergeCell ref="A466:E466"/>
    <mergeCell ref="F466:G466"/>
    <mergeCell ref="J466:K466"/>
    <mergeCell ref="N466:P466"/>
    <mergeCell ref="A475:E475"/>
    <mergeCell ref="F475:G475"/>
    <mergeCell ref="J475:K475"/>
    <mergeCell ref="N475:P475"/>
    <mergeCell ref="A476:E476"/>
    <mergeCell ref="F476:G476"/>
    <mergeCell ref="J476:K476"/>
    <mergeCell ref="N476:P476"/>
    <mergeCell ref="A473:E473"/>
    <mergeCell ref="F473:G473"/>
    <mergeCell ref="J473:K473"/>
    <mergeCell ref="N473:P473"/>
    <mergeCell ref="A474:E474"/>
    <mergeCell ref="F474:G474"/>
    <mergeCell ref="J474:K474"/>
    <mergeCell ref="N474:P474"/>
    <mergeCell ref="D471:E471"/>
    <mergeCell ref="F471:G471"/>
    <mergeCell ref="J471:K471"/>
    <mergeCell ref="N471:P471"/>
    <mergeCell ref="A472:E472"/>
    <mergeCell ref="F472:G472"/>
    <mergeCell ref="J472:K472"/>
    <mergeCell ref="N472:P472"/>
    <mergeCell ref="D481:E481"/>
    <mergeCell ref="F481:G481"/>
    <mergeCell ref="J481:K481"/>
    <mergeCell ref="N481:P481"/>
    <mergeCell ref="D482:E482"/>
    <mergeCell ref="F482:G482"/>
    <mergeCell ref="J482:K482"/>
    <mergeCell ref="N482:P482"/>
    <mergeCell ref="B479:E479"/>
    <mergeCell ref="F479:G479"/>
    <mergeCell ref="J479:K479"/>
    <mergeCell ref="N479:P479"/>
    <mergeCell ref="C480:E480"/>
    <mergeCell ref="F480:G480"/>
    <mergeCell ref="J480:K480"/>
    <mergeCell ref="N480:P480"/>
    <mergeCell ref="A477:E477"/>
    <mergeCell ref="F477:G477"/>
    <mergeCell ref="J477:K477"/>
    <mergeCell ref="N477:P477"/>
    <mergeCell ref="B478:E478"/>
    <mergeCell ref="F478:G478"/>
    <mergeCell ref="J478:K478"/>
    <mergeCell ref="N478:P478"/>
    <mergeCell ref="D487:E487"/>
    <mergeCell ref="F487:G487"/>
    <mergeCell ref="J487:K487"/>
    <mergeCell ref="N487:P487"/>
    <mergeCell ref="D488:E488"/>
    <mergeCell ref="F488:G488"/>
    <mergeCell ref="J488:K488"/>
    <mergeCell ref="N488:P488"/>
    <mergeCell ref="D485:E485"/>
    <mergeCell ref="F485:G485"/>
    <mergeCell ref="J485:K485"/>
    <mergeCell ref="N485:P485"/>
    <mergeCell ref="D486:E486"/>
    <mergeCell ref="F486:G486"/>
    <mergeCell ref="J486:K486"/>
    <mergeCell ref="N486:P486"/>
    <mergeCell ref="D483:E483"/>
    <mergeCell ref="F483:G483"/>
    <mergeCell ref="J483:K483"/>
    <mergeCell ref="N483:P483"/>
    <mergeCell ref="D484:E484"/>
    <mergeCell ref="F484:G484"/>
    <mergeCell ref="J484:K484"/>
    <mergeCell ref="N484:P484"/>
    <mergeCell ref="C493:E493"/>
    <mergeCell ref="F493:G493"/>
    <mergeCell ref="J493:K493"/>
    <mergeCell ref="N493:P493"/>
    <mergeCell ref="D494:E494"/>
    <mergeCell ref="F494:G494"/>
    <mergeCell ref="J494:K494"/>
    <mergeCell ref="N494:P494"/>
    <mergeCell ref="B491:E491"/>
    <mergeCell ref="F491:G491"/>
    <mergeCell ref="J491:K491"/>
    <mergeCell ref="N491:P491"/>
    <mergeCell ref="B492:E492"/>
    <mergeCell ref="F492:G492"/>
    <mergeCell ref="J492:K492"/>
    <mergeCell ref="N492:P492"/>
    <mergeCell ref="A489:E489"/>
    <mergeCell ref="F489:G489"/>
    <mergeCell ref="J489:K489"/>
    <mergeCell ref="N489:P489"/>
    <mergeCell ref="A490:E490"/>
    <mergeCell ref="F490:G490"/>
    <mergeCell ref="J490:K490"/>
    <mergeCell ref="N490:P490"/>
    <mergeCell ref="A499:E499"/>
    <mergeCell ref="F499:G499"/>
    <mergeCell ref="J499:K499"/>
    <mergeCell ref="N499:P499"/>
    <mergeCell ref="A500:E500"/>
    <mergeCell ref="F500:G500"/>
    <mergeCell ref="J500:K500"/>
    <mergeCell ref="N500:P500"/>
    <mergeCell ref="A497:E497"/>
    <mergeCell ref="F497:G497"/>
    <mergeCell ref="J497:K497"/>
    <mergeCell ref="N497:P497"/>
    <mergeCell ref="A498:E498"/>
    <mergeCell ref="F498:G498"/>
    <mergeCell ref="J498:K498"/>
    <mergeCell ref="N498:P498"/>
    <mergeCell ref="A495:E495"/>
    <mergeCell ref="F495:G495"/>
    <mergeCell ref="J495:K495"/>
    <mergeCell ref="N495:P495"/>
    <mergeCell ref="A496:E496"/>
    <mergeCell ref="F496:G496"/>
    <mergeCell ref="J496:K496"/>
    <mergeCell ref="N496:P496"/>
    <mergeCell ref="A505:E505"/>
    <mergeCell ref="F505:G505"/>
    <mergeCell ref="J505:K505"/>
    <mergeCell ref="N505:P505"/>
    <mergeCell ref="A506:E506"/>
    <mergeCell ref="F506:G506"/>
    <mergeCell ref="J506:K506"/>
    <mergeCell ref="N506:P506"/>
    <mergeCell ref="C503:E503"/>
    <mergeCell ref="F503:G503"/>
    <mergeCell ref="J503:K503"/>
    <mergeCell ref="N503:P503"/>
    <mergeCell ref="A504:E504"/>
    <mergeCell ref="F504:G504"/>
    <mergeCell ref="J504:K504"/>
    <mergeCell ref="N504:P504"/>
    <mergeCell ref="B501:E501"/>
    <mergeCell ref="F501:G501"/>
    <mergeCell ref="J501:K501"/>
    <mergeCell ref="N501:P501"/>
    <mergeCell ref="B502:E502"/>
    <mergeCell ref="F502:G502"/>
    <mergeCell ref="J502:K502"/>
    <mergeCell ref="N502:P502"/>
    <mergeCell ref="D511:E511"/>
    <mergeCell ref="F511:G511"/>
    <mergeCell ref="J511:K511"/>
    <mergeCell ref="N511:P511"/>
    <mergeCell ref="D512:E512"/>
    <mergeCell ref="F512:G512"/>
    <mergeCell ref="J512:K512"/>
    <mergeCell ref="N512:P512"/>
    <mergeCell ref="B509:E509"/>
    <mergeCell ref="F509:G509"/>
    <mergeCell ref="J509:K509"/>
    <mergeCell ref="N509:P509"/>
    <mergeCell ref="C510:E510"/>
    <mergeCell ref="F510:G510"/>
    <mergeCell ref="J510:K510"/>
    <mergeCell ref="N510:P510"/>
    <mergeCell ref="A507:E507"/>
    <mergeCell ref="F507:G507"/>
    <mergeCell ref="J507:K507"/>
    <mergeCell ref="N507:P507"/>
    <mergeCell ref="B508:E508"/>
    <mergeCell ref="F508:G508"/>
    <mergeCell ref="J508:K508"/>
    <mergeCell ref="N508:P508"/>
    <mergeCell ref="D517:E517"/>
    <mergeCell ref="F517:G517"/>
    <mergeCell ref="J517:K517"/>
    <mergeCell ref="N517:P517"/>
    <mergeCell ref="D518:E518"/>
    <mergeCell ref="F518:G518"/>
    <mergeCell ref="J518:K518"/>
    <mergeCell ref="N518:P518"/>
    <mergeCell ref="D515:E515"/>
    <mergeCell ref="F515:G515"/>
    <mergeCell ref="J515:K515"/>
    <mergeCell ref="N515:P515"/>
    <mergeCell ref="D516:E516"/>
    <mergeCell ref="F516:G516"/>
    <mergeCell ref="J516:K516"/>
    <mergeCell ref="N516:P516"/>
    <mergeCell ref="D513:E513"/>
    <mergeCell ref="F513:G513"/>
    <mergeCell ref="J513:K513"/>
    <mergeCell ref="N513:P513"/>
    <mergeCell ref="D514:E514"/>
    <mergeCell ref="F514:G514"/>
    <mergeCell ref="J514:K514"/>
    <mergeCell ref="N514:P514"/>
    <mergeCell ref="A523:E523"/>
    <mergeCell ref="F523:G523"/>
    <mergeCell ref="J523:K523"/>
    <mergeCell ref="N523:P523"/>
    <mergeCell ref="B524:E524"/>
    <mergeCell ref="F524:G524"/>
    <mergeCell ref="J524:K524"/>
    <mergeCell ref="N524:P524"/>
    <mergeCell ref="D521:E521"/>
    <mergeCell ref="F521:G521"/>
    <mergeCell ref="J521:K521"/>
    <mergeCell ref="N521:P521"/>
    <mergeCell ref="D522:E522"/>
    <mergeCell ref="F522:G522"/>
    <mergeCell ref="J522:K522"/>
    <mergeCell ref="N522:P522"/>
    <mergeCell ref="D519:E519"/>
    <mergeCell ref="F519:G519"/>
    <mergeCell ref="J519:K519"/>
    <mergeCell ref="N519:P519"/>
    <mergeCell ref="D520:E520"/>
    <mergeCell ref="F520:G520"/>
    <mergeCell ref="J520:K520"/>
    <mergeCell ref="N520:P520"/>
    <mergeCell ref="A529:E529"/>
    <mergeCell ref="F529:G529"/>
    <mergeCell ref="J529:K529"/>
    <mergeCell ref="N529:P529"/>
    <mergeCell ref="B530:E530"/>
    <mergeCell ref="F530:G530"/>
    <mergeCell ref="J530:K530"/>
    <mergeCell ref="N530:P530"/>
    <mergeCell ref="A527:E527"/>
    <mergeCell ref="F527:G527"/>
    <mergeCell ref="J527:K527"/>
    <mergeCell ref="N527:P527"/>
    <mergeCell ref="A528:E528"/>
    <mergeCell ref="F528:G528"/>
    <mergeCell ref="J528:K528"/>
    <mergeCell ref="N528:P528"/>
    <mergeCell ref="C525:E525"/>
    <mergeCell ref="F525:G525"/>
    <mergeCell ref="J525:K525"/>
    <mergeCell ref="N525:P525"/>
    <mergeCell ref="A526:E526"/>
    <mergeCell ref="F526:G526"/>
    <mergeCell ref="J526:K526"/>
    <mergeCell ref="N526:P526"/>
    <mergeCell ref="D535:E535"/>
    <mergeCell ref="F535:G535"/>
    <mergeCell ref="J535:K535"/>
    <mergeCell ref="N535:P535"/>
    <mergeCell ref="D536:E536"/>
    <mergeCell ref="F536:G536"/>
    <mergeCell ref="J536:K536"/>
    <mergeCell ref="N536:P536"/>
    <mergeCell ref="D533:E533"/>
    <mergeCell ref="F533:G533"/>
    <mergeCell ref="J533:K533"/>
    <mergeCell ref="N533:P533"/>
    <mergeCell ref="D534:E534"/>
    <mergeCell ref="F534:G534"/>
    <mergeCell ref="J534:K534"/>
    <mergeCell ref="N534:P534"/>
    <mergeCell ref="B531:E531"/>
    <mergeCell ref="F531:G531"/>
    <mergeCell ref="J531:K531"/>
    <mergeCell ref="N531:P531"/>
    <mergeCell ref="C532:E532"/>
    <mergeCell ref="F532:G532"/>
    <mergeCell ref="J532:K532"/>
    <mergeCell ref="N532:P532"/>
    <mergeCell ref="A541:E541"/>
    <mergeCell ref="F541:G541"/>
    <mergeCell ref="J541:K541"/>
    <mergeCell ref="N541:P541"/>
    <mergeCell ref="B542:E542"/>
    <mergeCell ref="F542:G542"/>
    <mergeCell ref="J542:K542"/>
    <mergeCell ref="N542:P542"/>
    <mergeCell ref="D539:E539"/>
    <mergeCell ref="F539:G539"/>
    <mergeCell ref="J539:K539"/>
    <mergeCell ref="N539:P539"/>
    <mergeCell ref="A540:E540"/>
    <mergeCell ref="F540:G540"/>
    <mergeCell ref="J540:K540"/>
    <mergeCell ref="N540:P540"/>
    <mergeCell ref="D537:E537"/>
    <mergeCell ref="F537:G537"/>
    <mergeCell ref="J537:K537"/>
    <mergeCell ref="N537:P537"/>
    <mergeCell ref="D538:E538"/>
    <mergeCell ref="F538:G538"/>
    <mergeCell ref="J538:K538"/>
    <mergeCell ref="N538:P538"/>
    <mergeCell ref="A547:E547"/>
    <mergeCell ref="F547:G547"/>
    <mergeCell ref="J547:K547"/>
    <mergeCell ref="N547:P547"/>
    <mergeCell ref="A548:E548"/>
    <mergeCell ref="F548:G548"/>
    <mergeCell ref="J548:K548"/>
    <mergeCell ref="N548:P548"/>
    <mergeCell ref="D545:E545"/>
    <mergeCell ref="F545:G545"/>
    <mergeCell ref="J545:K545"/>
    <mergeCell ref="N545:P545"/>
    <mergeCell ref="A546:E546"/>
    <mergeCell ref="F546:G546"/>
    <mergeCell ref="J546:K546"/>
    <mergeCell ref="N546:P546"/>
    <mergeCell ref="B543:E543"/>
    <mergeCell ref="F543:G543"/>
    <mergeCell ref="J543:K543"/>
    <mergeCell ref="N543:P543"/>
    <mergeCell ref="C544:E544"/>
    <mergeCell ref="F544:G544"/>
    <mergeCell ref="J544:K544"/>
    <mergeCell ref="N544:P544"/>
    <mergeCell ref="B553:E553"/>
    <mergeCell ref="F553:G553"/>
    <mergeCell ref="J553:K553"/>
    <mergeCell ref="N553:P553"/>
    <mergeCell ref="C554:E554"/>
    <mergeCell ref="F554:G554"/>
    <mergeCell ref="J554:K554"/>
    <mergeCell ref="N554:P554"/>
    <mergeCell ref="A551:E551"/>
    <mergeCell ref="F551:G551"/>
    <mergeCell ref="J551:K551"/>
    <mergeCell ref="N551:P551"/>
    <mergeCell ref="B552:E552"/>
    <mergeCell ref="F552:G552"/>
    <mergeCell ref="J552:K552"/>
    <mergeCell ref="N552:P552"/>
    <mergeCell ref="A549:E549"/>
    <mergeCell ref="F549:G549"/>
    <mergeCell ref="J549:K549"/>
    <mergeCell ref="N549:P549"/>
    <mergeCell ref="A550:E550"/>
    <mergeCell ref="F550:G550"/>
    <mergeCell ref="J550:K550"/>
    <mergeCell ref="N550:P550"/>
    <mergeCell ref="D559:E559"/>
    <mergeCell ref="F559:G559"/>
    <mergeCell ref="J559:K559"/>
    <mergeCell ref="N559:P559"/>
    <mergeCell ref="D560:E560"/>
    <mergeCell ref="F560:G560"/>
    <mergeCell ref="J560:K560"/>
    <mergeCell ref="N560:P560"/>
    <mergeCell ref="D557:E557"/>
    <mergeCell ref="F557:G557"/>
    <mergeCell ref="J557:K557"/>
    <mergeCell ref="N557:P557"/>
    <mergeCell ref="D558:E558"/>
    <mergeCell ref="F558:G558"/>
    <mergeCell ref="J558:K558"/>
    <mergeCell ref="N558:P558"/>
    <mergeCell ref="D555:E555"/>
    <mergeCell ref="F555:G555"/>
    <mergeCell ref="J555:K555"/>
    <mergeCell ref="N555:P555"/>
    <mergeCell ref="D556:E556"/>
    <mergeCell ref="F556:G556"/>
    <mergeCell ref="J556:K556"/>
    <mergeCell ref="N556:P556"/>
    <mergeCell ref="B565:E565"/>
    <mergeCell ref="F565:G565"/>
    <mergeCell ref="J565:K565"/>
    <mergeCell ref="N565:P565"/>
    <mergeCell ref="C566:E566"/>
    <mergeCell ref="F566:G566"/>
    <mergeCell ref="J566:K566"/>
    <mergeCell ref="N566:P566"/>
    <mergeCell ref="C563:E563"/>
    <mergeCell ref="F563:G563"/>
    <mergeCell ref="J563:K563"/>
    <mergeCell ref="N563:P563"/>
    <mergeCell ref="A564:E564"/>
    <mergeCell ref="F564:G564"/>
    <mergeCell ref="J564:K564"/>
    <mergeCell ref="N564:P564"/>
    <mergeCell ref="A561:E561"/>
    <mergeCell ref="F561:G561"/>
    <mergeCell ref="J561:K561"/>
    <mergeCell ref="N561:P561"/>
    <mergeCell ref="B562:E562"/>
    <mergeCell ref="F562:G562"/>
    <mergeCell ref="J562:K562"/>
    <mergeCell ref="N562:P562"/>
    <mergeCell ref="B571:E571"/>
    <mergeCell ref="F571:G571"/>
    <mergeCell ref="J571:K571"/>
    <mergeCell ref="N571:P571"/>
    <mergeCell ref="B572:E572"/>
    <mergeCell ref="F572:G572"/>
    <mergeCell ref="J572:K572"/>
    <mergeCell ref="N572:P572"/>
    <mergeCell ref="A569:E569"/>
    <mergeCell ref="F569:G569"/>
    <mergeCell ref="J569:K569"/>
    <mergeCell ref="N569:P569"/>
    <mergeCell ref="A570:E570"/>
    <mergeCell ref="F570:G570"/>
    <mergeCell ref="J570:K570"/>
    <mergeCell ref="N570:P570"/>
    <mergeCell ref="A567:E567"/>
    <mergeCell ref="F567:G567"/>
    <mergeCell ref="J567:K567"/>
    <mergeCell ref="N567:P567"/>
    <mergeCell ref="A568:E568"/>
    <mergeCell ref="F568:G568"/>
    <mergeCell ref="J568:K568"/>
    <mergeCell ref="N568:P568"/>
    <mergeCell ref="A577:E577"/>
    <mergeCell ref="F577:G577"/>
    <mergeCell ref="J577:K577"/>
    <mergeCell ref="N577:P577"/>
    <mergeCell ref="B578:E578"/>
    <mergeCell ref="F578:G578"/>
    <mergeCell ref="J578:K578"/>
    <mergeCell ref="N578:P578"/>
    <mergeCell ref="D575:E575"/>
    <mergeCell ref="F575:G575"/>
    <mergeCell ref="J575:K575"/>
    <mergeCell ref="N575:P575"/>
    <mergeCell ref="A576:E576"/>
    <mergeCell ref="F576:G576"/>
    <mergeCell ref="J576:K576"/>
    <mergeCell ref="N576:P576"/>
    <mergeCell ref="C573:E573"/>
    <mergeCell ref="F573:G573"/>
    <mergeCell ref="J573:K573"/>
    <mergeCell ref="N573:P573"/>
    <mergeCell ref="D574:E574"/>
    <mergeCell ref="F574:G574"/>
    <mergeCell ref="J574:K574"/>
    <mergeCell ref="N574:P574"/>
    <mergeCell ref="A583:E583"/>
    <mergeCell ref="F583:G583"/>
    <mergeCell ref="J583:K583"/>
    <mergeCell ref="N583:P583"/>
    <mergeCell ref="A584:E584"/>
    <mergeCell ref="F584:G584"/>
    <mergeCell ref="J584:K584"/>
    <mergeCell ref="N584:P584"/>
    <mergeCell ref="D581:E581"/>
    <mergeCell ref="F581:G581"/>
    <mergeCell ref="J581:K581"/>
    <mergeCell ref="N581:P581"/>
    <mergeCell ref="A582:E582"/>
    <mergeCell ref="F582:G582"/>
    <mergeCell ref="J582:K582"/>
    <mergeCell ref="N582:P582"/>
    <mergeCell ref="B579:E579"/>
    <mergeCell ref="F579:G579"/>
    <mergeCell ref="J579:K579"/>
    <mergeCell ref="N579:P579"/>
    <mergeCell ref="C580:E580"/>
    <mergeCell ref="F580:G580"/>
    <mergeCell ref="J580:K580"/>
    <mergeCell ref="N580:P580"/>
    <mergeCell ref="B589:E589"/>
    <mergeCell ref="F589:G589"/>
    <mergeCell ref="J589:K589"/>
    <mergeCell ref="N589:P589"/>
    <mergeCell ref="C590:E590"/>
    <mergeCell ref="F590:G590"/>
    <mergeCell ref="J590:K590"/>
    <mergeCell ref="N590:P590"/>
    <mergeCell ref="A587:E587"/>
    <mergeCell ref="F587:G587"/>
    <mergeCell ref="J587:K587"/>
    <mergeCell ref="N587:P587"/>
    <mergeCell ref="B588:E588"/>
    <mergeCell ref="F588:G588"/>
    <mergeCell ref="J588:K588"/>
    <mergeCell ref="N588:P588"/>
    <mergeCell ref="A585:E585"/>
    <mergeCell ref="F585:G585"/>
    <mergeCell ref="J585:K585"/>
    <mergeCell ref="N585:P585"/>
    <mergeCell ref="A586:E586"/>
    <mergeCell ref="F586:G586"/>
    <mergeCell ref="J586:K586"/>
    <mergeCell ref="N586:P586"/>
    <mergeCell ref="C595:E595"/>
    <mergeCell ref="F595:G595"/>
    <mergeCell ref="J595:K595"/>
    <mergeCell ref="N595:P595"/>
    <mergeCell ref="D596:E596"/>
    <mergeCell ref="F596:G596"/>
    <mergeCell ref="J596:K596"/>
    <mergeCell ref="N596:P596"/>
    <mergeCell ref="C593:E593"/>
    <mergeCell ref="F593:G593"/>
    <mergeCell ref="J593:K593"/>
    <mergeCell ref="N593:P593"/>
    <mergeCell ref="C594:E594"/>
    <mergeCell ref="F594:G594"/>
    <mergeCell ref="J594:K594"/>
    <mergeCell ref="N594:P594"/>
    <mergeCell ref="C591:E591"/>
    <mergeCell ref="F591:G591"/>
    <mergeCell ref="J591:K591"/>
    <mergeCell ref="N591:P591"/>
    <mergeCell ref="C592:E592"/>
    <mergeCell ref="F592:G592"/>
    <mergeCell ref="J592:K592"/>
    <mergeCell ref="N592:P592"/>
    <mergeCell ref="A601:E601"/>
    <mergeCell ref="F601:G601"/>
    <mergeCell ref="J601:K601"/>
    <mergeCell ref="N601:P601"/>
    <mergeCell ref="A602:E602"/>
    <mergeCell ref="F602:G602"/>
    <mergeCell ref="J602:K602"/>
    <mergeCell ref="N602:P602"/>
    <mergeCell ref="A599:E599"/>
    <mergeCell ref="F599:G599"/>
    <mergeCell ref="J599:K599"/>
    <mergeCell ref="N599:P599"/>
    <mergeCell ref="A600:E600"/>
    <mergeCell ref="F600:G600"/>
    <mergeCell ref="J600:K600"/>
    <mergeCell ref="N600:P600"/>
    <mergeCell ref="C597:E597"/>
    <mergeCell ref="F597:G597"/>
    <mergeCell ref="J597:K597"/>
    <mergeCell ref="N597:P597"/>
    <mergeCell ref="A598:E598"/>
    <mergeCell ref="F598:G598"/>
    <mergeCell ref="J598:K598"/>
    <mergeCell ref="N598:P598"/>
  </mergeCells>
  <pageMargins left="0.70866141732283472" right="0.70866141732283472" top="0.9055118110236221" bottom="0.9055118110236221" header="0.39370078740157483" footer="0.39370078740157483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1"/>
  <sheetViews>
    <sheetView tabSelected="1" zoomScale="90" zoomScaleNormal="90" workbookViewId="0">
      <selection activeCell="P773" sqref="P773"/>
    </sheetView>
  </sheetViews>
  <sheetFormatPr defaultColWidth="9" defaultRowHeight="16.8" x14ac:dyDescent="0.5"/>
  <cols>
    <col min="1" max="2" width="1.69921875" style="24" customWidth="1"/>
    <col min="3" max="3" width="4.3984375" style="24" customWidth="1"/>
    <col min="4" max="4" width="9" style="24"/>
    <col min="5" max="5" width="23.09765625" style="24" customWidth="1"/>
    <col min="6" max="6" width="14.09765625" style="25" customWidth="1"/>
    <col min="7" max="7" width="15.19921875" style="25" customWidth="1"/>
    <col min="8" max="8" width="14.8984375" style="25" customWidth="1"/>
    <col min="9" max="9" width="4.8984375" style="24" customWidth="1"/>
    <col min="10" max="10" width="9.69921875" style="24" customWidth="1"/>
    <col min="11" max="11" width="5" style="74" customWidth="1"/>
    <col min="12" max="12" width="2.3984375" style="57" customWidth="1"/>
    <col min="13" max="13" width="4.8984375" style="38" customWidth="1"/>
    <col min="14" max="14" width="11.09765625" style="38" customWidth="1"/>
    <col min="15" max="15" width="10.8984375" style="24" bestFit="1" customWidth="1"/>
    <col min="16" max="16" width="13.8984375" style="24" bestFit="1" customWidth="1"/>
    <col min="17" max="17" width="11" style="24" bestFit="1" customWidth="1"/>
    <col min="18" max="18" width="10.8984375" style="24" bestFit="1" customWidth="1"/>
    <col min="19" max="16384" width="9" style="24"/>
  </cols>
  <sheetData>
    <row r="1" spans="1:16" ht="18.75" customHeight="1" x14ac:dyDescent="0.7">
      <c r="J1" s="103">
        <v>18</v>
      </c>
      <c r="N1" s="32"/>
    </row>
    <row r="2" spans="1:16" s="103" customFormat="1" ht="24" customHeight="1" x14ac:dyDescent="0.7">
      <c r="A2" s="255" t="s">
        <v>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6" s="103" customFormat="1" ht="22.5" customHeight="1" x14ac:dyDescent="0.7">
      <c r="A3" s="256" t="s">
        <v>1095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16" s="103" customFormat="1" ht="23.25" customHeight="1" x14ac:dyDescent="0.7">
      <c r="A4" s="256" t="s">
        <v>951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6" s="103" customFormat="1" ht="6.75" customHeight="1" x14ac:dyDescent="0.7">
      <c r="A5" s="171" t="s">
        <v>4</v>
      </c>
      <c r="B5" s="158"/>
      <c r="C5" s="158"/>
      <c r="D5" s="158"/>
      <c r="E5" s="171" t="s">
        <v>4</v>
      </c>
      <c r="F5" s="158"/>
      <c r="G5" s="158"/>
      <c r="H5" s="158"/>
      <c r="I5" s="158"/>
      <c r="J5" s="171" t="s">
        <v>4</v>
      </c>
      <c r="K5" s="158"/>
      <c r="L5" s="158"/>
      <c r="M5" s="158"/>
      <c r="N5" s="158"/>
    </row>
    <row r="6" spans="1:16" s="103" customFormat="1" ht="21.75" customHeight="1" x14ac:dyDescent="0.7">
      <c r="A6" s="159" t="s">
        <v>1055</v>
      </c>
      <c r="B6" s="160"/>
      <c r="C6" s="160"/>
      <c r="D6" s="160"/>
      <c r="E6" s="161"/>
      <c r="F6" s="220" t="s">
        <v>5</v>
      </c>
      <c r="G6" s="221"/>
      <c r="H6" s="222"/>
      <c r="I6" s="210" t="s">
        <v>6</v>
      </c>
      <c r="J6" s="218"/>
      <c r="K6" s="218"/>
      <c r="L6" s="218"/>
      <c r="M6" s="218"/>
      <c r="N6" s="211"/>
    </row>
    <row r="7" spans="1:16" s="103" customFormat="1" ht="24" customHeight="1" x14ac:dyDescent="0.7">
      <c r="A7" s="162"/>
      <c r="B7" s="163"/>
      <c r="C7" s="163"/>
      <c r="D7" s="163"/>
      <c r="E7" s="164"/>
      <c r="F7" s="64" t="s">
        <v>9</v>
      </c>
      <c r="G7" s="65" t="s">
        <v>10</v>
      </c>
      <c r="H7" s="65" t="s">
        <v>12</v>
      </c>
      <c r="I7" s="210" t="s">
        <v>1060</v>
      </c>
      <c r="J7" s="211"/>
      <c r="K7" s="214" t="s">
        <v>11</v>
      </c>
      <c r="L7" s="215"/>
      <c r="M7" s="210" t="s">
        <v>1096</v>
      </c>
      <c r="N7" s="211"/>
    </row>
    <row r="8" spans="1:16" s="103" customFormat="1" ht="18.75" customHeight="1" x14ac:dyDescent="0.7">
      <c r="A8" s="257" t="s">
        <v>1025</v>
      </c>
      <c r="B8" s="258"/>
      <c r="C8" s="258"/>
      <c r="D8" s="258"/>
      <c r="E8" s="259"/>
      <c r="F8" s="125" t="s">
        <v>4</v>
      </c>
      <c r="G8" s="35"/>
      <c r="H8" s="35"/>
      <c r="I8" s="246" t="s">
        <v>4</v>
      </c>
      <c r="J8" s="146"/>
      <c r="K8" s="75" t="s">
        <v>4</v>
      </c>
      <c r="L8" s="20" t="s">
        <v>4</v>
      </c>
      <c r="M8" s="176" t="s">
        <v>4</v>
      </c>
      <c r="N8" s="177"/>
    </row>
    <row r="9" spans="1:16" s="103" customFormat="1" ht="18.75" customHeight="1" x14ac:dyDescent="0.7">
      <c r="A9" s="223" t="s">
        <v>1026</v>
      </c>
      <c r="B9" s="224"/>
      <c r="C9" s="224"/>
      <c r="D9" s="224"/>
      <c r="E9" s="225"/>
      <c r="F9" s="125" t="s">
        <v>4</v>
      </c>
      <c r="G9" s="35"/>
      <c r="H9" s="35"/>
      <c r="I9" s="246" t="s">
        <v>4</v>
      </c>
      <c r="J9" s="146"/>
      <c r="K9" s="75" t="s">
        <v>4</v>
      </c>
      <c r="L9" s="20" t="s">
        <v>4</v>
      </c>
      <c r="M9" s="176" t="s">
        <v>4</v>
      </c>
      <c r="N9" s="177"/>
    </row>
    <row r="10" spans="1:16" s="103" customFormat="1" ht="18.75" customHeight="1" x14ac:dyDescent="0.7">
      <c r="A10" s="19" t="s">
        <v>4</v>
      </c>
      <c r="B10" s="178" t="s">
        <v>15</v>
      </c>
      <c r="C10" s="136"/>
      <c r="D10" s="136"/>
      <c r="E10" s="137"/>
      <c r="F10" s="109" t="s">
        <v>4</v>
      </c>
      <c r="G10" s="33"/>
      <c r="H10" s="33"/>
      <c r="I10" s="183" t="s">
        <v>4</v>
      </c>
      <c r="J10" s="137"/>
      <c r="K10" s="76" t="s">
        <v>4</v>
      </c>
      <c r="L10" s="108" t="s">
        <v>4</v>
      </c>
      <c r="M10" s="174" t="s">
        <v>4</v>
      </c>
      <c r="N10" s="173"/>
    </row>
    <row r="11" spans="1:16" s="103" customFormat="1" ht="18.75" customHeight="1" x14ac:dyDescent="0.7">
      <c r="A11" s="19" t="s">
        <v>4</v>
      </c>
      <c r="B11" s="178" t="s">
        <v>16</v>
      </c>
      <c r="C11" s="136"/>
      <c r="D11" s="136"/>
      <c r="E11" s="137"/>
      <c r="F11" s="109" t="s">
        <v>4</v>
      </c>
      <c r="G11" s="33"/>
      <c r="H11" s="33"/>
      <c r="I11" s="183" t="s">
        <v>4</v>
      </c>
      <c r="J11" s="137"/>
      <c r="K11" s="76" t="s">
        <v>4</v>
      </c>
      <c r="L11" s="108" t="s">
        <v>4</v>
      </c>
      <c r="M11" s="174" t="s">
        <v>4</v>
      </c>
      <c r="N11" s="173"/>
    </row>
    <row r="12" spans="1:16" s="103" customFormat="1" ht="18.75" customHeight="1" x14ac:dyDescent="0.7">
      <c r="A12" s="21" t="s">
        <v>4</v>
      </c>
      <c r="B12" s="112" t="s">
        <v>4</v>
      </c>
      <c r="C12" s="168" t="s">
        <v>17</v>
      </c>
      <c r="D12" s="136"/>
      <c r="E12" s="137"/>
      <c r="F12" s="120">
        <v>514080</v>
      </c>
      <c r="G12" s="120">
        <v>514080</v>
      </c>
      <c r="H12" s="105">
        <v>514080</v>
      </c>
      <c r="I12" s="229" t="s">
        <v>21</v>
      </c>
      <c r="J12" s="230"/>
      <c r="K12" s="77">
        <f>(M12-I12)*100/M12</f>
        <v>0</v>
      </c>
      <c r="L12" s="104" t="s">
        <v>22</v>
      </c>
      <c r="M12" s="172" t="s">
        <v>21</v>
      </c>
      <c r="N12" s="173"/>
      <c r="P12" s="44">
        <f>M12-I12</f>
        <v>0</v>
      </c>
    </row>
    <row r="13" spans="1:16" s="103" customFormat="1" ht="18.75" customHeight="1" x14ac:dyDescent="0.7">
      <c r="A13" s="21" t="s">
        <v>4</v>
      </c>
      <c r="B13" s="112" t="s">
        <v>4</v>
      </c>
      <c r="C13" s="168" t="s">
        <v>23</v>
      </c>
      <c r="D13" s="136"/>
      <c r="E13" s="137"/>
      <c r="F13" s="120">
        <v>42120</v>
      </c>
      <c r="G13" s="120">
        <v>42120</v>
      </c>
      <c r="H13" s="105">
        <v>42120</v>
      </c>
      <c r="I13" s="229" t="s">
        <v>26</v>
      </c>
      <c r="J13" s="230"/>
      <c r="K13" s="77">
        <f t="shared" ref="K13:K17" si="0">(M13-I13)*100/M13</f>
        <v>0</v>
      </c>
      <c r="L13" s="104" t="s">
        <v>22</v>
      </c>
      <c r="M13" s="172" t="s">
        <v>26</v>
      </c>
      <c r="N13" s="173"/>
    </row>
    <row r="14" spans="1:16" s="103" customFormat="1" ht="18.75" customHeight="1" x14ac:dyDescent="0.7">
      <c r="A14" s="21" t="s">
        <v>4</v>
      </c>
      <c r="B14" s="112" t="s">
        <v>4</v>
      </c>
      <c r="C14" s="168" t="s">
        <v>27</v>
      </c>
      <c r="D14" s="136"/>
      <c r="E14" s="137"/>
      <c r="F14" s="120">
        <v>42120</v>
      </c>
      <c r="G14" s="120">
        <v>42120</v>
      </c>
      <c r="H14" s="105">
        <v>42120</v>
      </c>
      <c r="I14" s="229" t="s">
        <v>26</v>
      </c>
      <c r="J14" s="230"/>
      <c r="K14" s="77">
        <f t="shared" si="0"/>
        <v>0</v>
      </c>
      <c r="L14" s="104" t="s">
        <v>22</v>
      </c>
      <c r="M14" s="172" t="s">
        <v>26</v>
      </c>
      <c r="N14" s="173"/>
    </row>
    <row r="15" spans="1:16" s="103" customFormat="1" ht="18.75" customHeight="1" x14ac:dyDescent="0.7">
      <c r="A15" s="21" t="s">
        <v>4</v>
      </c>
      <c r="B15" s="112" t="s">
        <v>4</v>
      </c>
      <c r="C15" s="168" t="s">
        <v>29</v>
      </c>
      <c r="D15" s="136"/>
      <c r="E15" s="137"/>
      <c r="F15" s="120">
        <v>86400</v>
      </c>
      <c r="G15" s="120">
        <v>86400</v>
      </c>
      <c r="H15" s="105">
        <v>86400</v>
      </c>
      <c r="I15" s="172">
        <v>86400</v>
      </c>
      <c r="J15" s="173"/>
      <c r="K15" s="77">
        <f t="shared" si="0"/>
        <v>0</v>
      </c>
      <c r="L15" s="104" t="s">
        <v>22</v>
      </c>
      <c r="M15" s="172">
        <v>86400</v>
      </c>
      <c r="N15" s="173"/>
    </row>
    <row r="16" spans="1:16" s="103" customFormat="1" ht="18.75" customHeight="1" x14ac:dyDescent="0.7">
      <c r="A16" s="21" t="s">
        <v>4</v>
      </c>
      <c r="B16" s="112" t="s">
        <v>4</v>
      </c>
      <c r="C16" s="168" t="s">
        <v>33</v>
      </c>
      <c r="D16" s="136"/>
      <c r="E16" s="137"/>
      <c r="F16" s="120">
        <v>3096000</v>
      </c>
      <c r="G16" s="120">
        <v>3146000</v>
      </c>
      <c r="H16" s="120">
        <v>3064412.9</v>
      </c>
      <c r="I16" s="172">
        <v>3182400</v>
      </c>
      <c r="J16" s="173"/>
      <c r="K16" s="77">
        <f t="shared" si="0"/>
        <v>-30</v>
      </c>
      <c r="L16" s="104" t="s">
        <v>22</v>
      </c>
      <c r="M16" s="172">
        <v>2448000</v>
      </c>
      <c r="N16" s="173"/>
    </row>
    <row r="17" spans="1:14" s="103" customFormat="1" ht="18.75" customHeight="1" x14ac:dyDescent="0.7">
      <c r="A17" s="179" t="s">
        <v>39</v>
      </c>
      <c r="B17" s="185"/>
      <c r="C17" s="185"/>
      <c r="D17" s="185"/>
      <c r="E17" s="186"/>
      <c r="F17" s="118">
        <f>F12+F13+F14+F15+F16</f>
        <v>3780720</v>
      </c>
      <c r="G17" s="118">
        <f t="shared" ref="G17:H17" si="1">G12+G13+G14+G15+G16</f>
        <v>3830720</v>
      </c>
      <c r="H17" s="118">
        <f t="shared" si="1"/>
        <v>3749132.9</v>
      </c>
      <c r="I17" s="184">
        <f>I12+I13+I14+I15+I16</f>
        <v>3867120</v>
      </c>
      <c r="J17" s="187"/>
      <c r="K17" s="78">
        <f t="shared" si="0"/>
        <v>-23.442886692714318</v>
      </c>
      <c r="L17" s="108" t="s">
        <v>22</v>
      </c>
      <c r="M17" s="184">
        <f>M12+M13+M14+M15+M16</f>
        <v>3132720</v>
      </c>
      <c r="N17" s="187"/>
    </row>
    <row r="18" spans="1:14" s="103" customFormat="1" ht="18.75" customHeight="1" x14ac:dyDescent="0.7">
      <c r="A18" s="19" t="s">
        <v>4</v>
      </c>
      <c r="B18" s="178" t="s">
        <v>44</v>
      </c>
      <c r="C18" s="136"/>
      <c r="D18" s="136"/>
      <c r="E18" s="137"/>
      <c r="F18" s="109" t="s">
        <v>4</v>
      </c>
      <c r="G18" s="33"/>
      <c r="H18" s="33"/>
      <c r="I18" s="174" t="s">
        <v>4</v>
      </c>
      <c r="J18" s="173"/>
      <c r="K18" s="77"/>
      <c r="L18" s="108" t="s">
        <v>4</v>
      </c>
      <c r="M18" s="174" t="s">
        <v>4</v>
      </c>
      <c r="N18" s="173"/>
    </row>
    <row r="19" spans="1:14" s="103" customFormat="1" ht="18.75" customHeight="1" x14ac:dyDescent="0.7">
      <c r="A19" s="21" t="s">
        <v>4</v>
      </c>
      <c r="B19" s="112" t="s">
        <v>4</v>
      </c>
      <c r="C19" s="168" t="s">
        <v>45</v>
      </c>
      <c r="D19" s="136"/>
      <c r="E19" s="137"/>
      <c r="F19" s="120">
        <v>2404090</v>
      </c>
      <c r="G19" s="120">
        <v>2583960</v>
      </c>
      <c r="H19" s="105">
        <v>2734238</v>
      </c>
      <c r="I19" s="172">
        <v>3790560</v>
      </c>
      <c r="J19" s="173"/>
      <c r="K19" s="77">
        <f>(M19-I19)*100/M19</f>
        <v>6.9490676643002329</v>
      </c>
      <c r="L19" s="104" t="s">
        <v>22</v>
      </c>
      <c r="M19" s="172">
        <v>4073640</v>
      </c>
      <c r="N19" s="173"/>
    </row>
    <row r="20" spans="1:14" s="103" customFormat="1" ht="18.75" customHeight="1" x14ac:dyDescent="0.7">
      <c r="A20" s="21" t="s">
        <v>4</v>
      </c>
      <c r="B20" s="112" t="s">
        <v>4</v>
      </c>
      <c r="C20" s="168" t="s">
        <v>51</v>
      </c>
      <c r="D20" s="136"/>
      <c r="E20" s="137"/>
      <c r="F20" s="120">
        <v>204000</v>
      </c>
      <c r="G20" s="120">
        <v>204000</v>
      </c>
      <c r="H20" s="105">
        <v>204000</v>
      </c>
      <c r="I20" s="172" t="s">
        <v>54</v>
      </c>
      <c r="J20" s="173"/>
      <c r="K20" s="77">
        <f t="shared" ref="K20:K24" si="2">(M20-I20)*100/M20</f>
        <v>0</v>
      </c>
      <c r="L20" s="104" t="s">
        <v>22</v>
      </c>
      <c r="M20" s="172">
        <v>204000</v>
      </c>
      <c r="N20" s="173"/>
    </row>
    <row r="21" spans="1:14" s="103" customFormat="1" ht="18.75" customHeight="1" x14ac:dyDescent="0.7">
      <c r="A21" s="21" t="s">
        <v>4</v>
      </c>
      <c r="B21" s="112" t="s">
        <v>4</v>
      </c>
      <c r="C21" s="168" t="s">
        <v>55</v>
      </c>
      <c r="D21" s="136"/>
      <c r="E21" s="137"/>
      <c r="F21" s="120">
        <v>974520</v>
      </c>
      <c r="G21" s="120">
        <v>1085040</v>
      </c>
      <c r="H21" s="105">
        <v>1143458</v>
      </c>
      <c r="I21" s="172">
        <v>1224720</v>
      </c>
      <c r="J21" s="173"/>
      <c r="K21" s="77">
        <f t="shared" si="2"/>
        <v>9.357885076526836</v>
      </c>
      <c r="L21" s="104" t="s">
        <v>22</v>
      </c>
      <c r="M21" s="172">
        <v>1351160</v>
      </c>
      <c r="N21" s="173"/>
    </row>
    <row r="22" spans="1:14" s="103" customFormat="1" ht="18.75" customHeight="1" x14ac:dyDescent="0.7">
      <c r="A22" s="21" t="s">
        <v>4</v>
      </c>
      <c r="B22" s="112" t="s">
        <v>4</v>
      </c>
      <c r="C22" s="168" t="s">
        <v>61</v>
      </c>
      <c r="D22" s="136"/>
      <c r="E22" s="137"/>
      <c r="F22" s="120">
        <v>121380</v>
      </c>
      <c r="G22" s="120">
        <v>113870</v>
      </c>
      <c r="H22" s="105">
        <v>85619</v>
      </c>
      <c r="I22" s="172">
        <v>136200</v>
      </c>
      <c r="J22" s="173"/>
      <c r="K22" s="77">
        <f t="shared" si="2"/>
        <v>-13.5</v>
      </c>
      <c r="L22" s="104" t="s">
        <v>22</v>
      </c>
      <c r="M22" s="172">
        <v>120000</v>
      </c>
      <c r="N22" s="173"/>
    </row>
    <row r="23" spans="1:14" s="103" customFormat="1" ht="18.75" customHeight="1" x14ac:dyDescent="0.7">
      <c r="A23" s="21" t="s">
        <v>4</v>
      </c>
      <c r="B23" s="112" t="s">
        <v>4</v>
      </c>
      <c r="C23" s="168" t="s">
        <v>67</v>
      </c>
      <c r="D23" s="136"/>
      <c r="E23" s="137"/>
      <c r="F23" s="120">
        <v>84000</v>
      </c>
      <c r="G23" s="120">
        <v>84000</v>
      </c>
      <c r="H23" s="105">
        <v>84000</v>
      </c>
      <c r="I23" s="172" t="s">
        <v>70</v>
      </c>
      <c r="J23" s="173"/>
      <c r="K23" s="77">
        <f t="shared" si="2"/>
        <v>0</v>
      </c>
      <c r="L23" s="104" t="s">
        <v>22</v>
      </c>
      <c r="M23" s="172" t="s">
        <v>70</v>
      </c>
      <c r="N23" s="173"/>
    </row>
    <row r="24" spans="1:14" s="103" customFormat="1" ht="18.75" customHeight="1" x14ac:dyDescent="0.7">
      <c r="A24" s="179" t="s">
        <v>71</v>
      </c>
      <c r="B24" s="136"/>
      <c r="C24" s="136"/>
      <c r="D24" s="136"/>
      <c r="E24" s="137"/>
      <c r="F24" s="118">
        <f>F19+F20+F21+F22+F23</f>
        <v>3787990</v>
      </c>
      <c r="G24" s="118">
        <f t="shared" ref="G24:H24" si="3">G19+G20+G21+G22+G23</f>
        <v>4070870</v>
      </c>
      <c r="H24" s="118">
        <f t="shared" si="3"/>
        <v>4251315</v>
      </c>
      <c r="I24" s="184">
        <f>I19+I20+I21+I22+I23</f>
        <v>5439480</v>
      </c>
      <c r="J24" s="173"/>
      <c r="K24" s="78">
        <f t="shared" si="2"/>
        <v>6.7432450966945545</v>
      </c>
      <c r="L24" s="108" t="s">
        <v>22</v>
      </c>
      <c r="M24" s="184">
        <f>M19+M20+M21+M22+M23</f>
        <v>5832800</v>
      </c>
      <c r="N24" s="173"/>
    </row>
    <row r="25" spans="1:14" s="103" customFormat="1" ht="18.75" customHeight="1" x14ac:dyDescent="0.7">
      <c r="A25" s="179" t="s">
        <v>76</v>
      </c>
      <c r="B25" s="185"/>
      <c r="C25" s="185"/>
      <c r="D25" s="185"/>
      <c r="E25" s="186"/>
      <c r="F25" s="118">
        <f>F17+F24</f>
        <v>7568710</v>
      </c>
      <c r="G25" s="118">
        <f t="shared" ref="G25:H25" si="4">G17+G24</f>
        <v>7901590</v>
      </c>
      <c r="H25" s="118">
        <f t="shared" si="4"/>
        <v>8000447.9000000004</v>
      </c>
      <c r="I25" s="184">
        <f>I17+I24</f>
        <v>9306600</v>
      </c>
      <c r="J25" s="187"/>
      <c r="K25" s="78">
        <f>(M25-I25)*100/M25</f>
        <v>-3.8043526755837922</v>
      </c>
      <c r="L25" s="108" t="s">
        <v>22</v>
      </c>
      <c r="M25" s="184">
        <f>M17+M24</f>
        <v>8965520</v>
      </c>
      <c r="N25" s="187"/>
    </row>
    <row r="26" spans="1:14" s="103" customFormat="1" ht="18.75" customHeight="1" x14ac:dyDescent="0.7">
      <c r="A26" s="171" t="s">
        <v>4</v>
      </c>
      <c r="B26" s="158"/>
      <c r="C26" s="158"/>
      <c r="D26" s="158"/>
      <c r="E26" s="171" t="s">
        <v>4</v>
      </c>
      <c r="F26" s="158"/>
      <c r="G26" s="158"/>
      <c r="H26" s="158"/>
      <c r="I26" s="158"/>
      <c r="J26" s="171">
        <v>19</v>
      </c>
      <c r="K26" s="158"/>
      <c r="L26" s="158"/>
      <c r="M26" s="158"/>
      <c r="N26" s="158"/>
    </row>
    <row r="27" spans="1:14" s="103" customFormat="1" ht="21.75" customHeight="1" x14ac:dyDescent="0.7">
      <c r="A27" s="159" t="s">
        <v>1055</v>
      </c>
      <c r="B27" s="160"/>
      <c r="C27" s="160"/>
      <c r="D27" s="160"/>
      <c r="E27" s="161"/>
      <c r="F27" s="220" t="s">
        <v>5</v>
      </c>
      <c r="G27" s="221"/>
      <c r="H27" s="222"/>
      <c r="I27" s="210" t="s">
        <v>6</v>
      </c>
      <c r="J27" s="218"/>
      <c r="K27" s="218"/>
      <c r="L27" s="218"/>
      <c r="M27" s="218"/>
      <c r="N27" s="211"/>
    </row>
    <row r="28" spans="1:14" s="103" customFormat="1" ht="24" customHeight="1" x14ac:dyDescent="0.7">
      <c r="A28" s="162"/>
      <c r="B28" s="163"/>
      <c r="C28" s="163"/>
      <c r="D28" s="163"/>
      <c r="E28" s="164"/>
      <c r="F28" s="64" t="s">
        <v>9</v>
      </c>
      <c r="G28" s="65" t="s">
        <v>10</v>
      </c>
      <c r="H28" s="65" t="s">
        <v>12</v>
      </c>
      <c r="I28" s="210" t="s">
        <v>1060</v>
      </c>
      <c r="J28" s="211"/>
      <c r="K28" s="214" t="s">
        <v>11</v>
      </c>
      <c r="L28" s="215"/>
      <c r="M28" s="210" t="s">
        <v>1096</v>
      </c>
      <c r="N28" s="211"/>
    </row>
    <row r="29" spans="1:14" s="103" customFormat="1" ht="18.75" customHeight="1" x14ac:dyDescent="0.7">
      <c r="A29" s="19" t="s">
        <v>4</v>
      </c>
      <c r="B29" s="178" t="s">
        <v>81</v>
      </c>
      <c r="C29" s="136"/>
      <c r="D29" s="136"/>
      <c r="E29" s="137"/>
      <c r="F29" s="109" t="s">
        <v>4</v>
      </c>
      <c r="G29" s="33" t="s">
        <v>4</v>
      </c>
      <c r="H29" s="33" t="s">
        <v>4</v>
      </c>
      <c r="I29" s="183" t="s">
        <v>4</v>
      </c>
      <c r="J29" s="137"/>
      <c r="K29" s="76" t="s">
        <v>4</v>
      </c>
      <c r="L29" s="108" t="s">
        <v>4</v>
      </c>
      <c r="M29" s="174" t="s">
        <v>4</v>
      </c>
      <c r="N29" s="173"/>
    </row>
    <row r="30" spans="1:14" s="103" customFormat="1" ht="18.75" customHeight="1" x14ac:dyDescent="0.7">
      <c r="A30" s="19" t="s">
        <v>4</v>
      </c>
      <c r="B30" s="178" t="s">
        <v>82</v>
      </c>
      <c r="C30" s="136"/>
      <c r="D30" s="136"/>
      <c r="E30" s="137"/>
      <c r="F30" s="109" t="s">
        <v>4</v>
      </c>
      <c r="G30" s="33" t="s">
        <v>4</v>
      </c>
      <c r="H30" s="33"/>
      <c r="I30" s="183" t="s">
        <v>4</v>
      </c>
      <c r="J30" s="137"/>
      <c r="K30" s="76" t="s">
        <v>4</v>
      </c>
      <c r="L30" s="108" t="s">
        <v>4</v>
      </c>
      <c r="M30" s="174" t="s">
        <v>4</v>
      </c>
      <c r="N30" s="173"/>
    </row>
    <row r="31" spans="1:14" s="103" customFormat="1" ht="18.75" customHeight="1" x14ac:dyDescent="0.7">
      <c r="A31" s="21" t="s">
        <v>4</v>
      </c>
      <c r="B31" s="112" t="s">
        <v>4</v>
      </c>
      <c r="C31" s="168" t="s">
        <v>83</v>
      </c>
      <c r="D31" s="136"/>
      <c r="E31" s="137"/>
      <c r="F31" s="120" t="s">
        <v>18</v>
      </c>
      <c r="G31" s="120">
        <v>41000</v>
      </c>
      <c r="H31" s="105">
        <v>1500</v>
      </c>
      <c r="I31" s="172">
        <v>60000</v>
      </c>
      <c r="J31" s="173"/>
      <c r="K31" s="77">
        <f>(M31-I31)*100/M31</f>
        <v>-100</v>
      </c>
      <c r="L31" s="104" t="s">
        <v>22</v>
      </c>
      <c r="M31" s="172">
        <v>30000</v>
      </c>
      <c r="N31" s="173"/>
    </row>
    <row r="32" spans="1:14" s="103" customFormat="1" ht="18.75" customHeight="1" x14ac:dyDescent="0.7">
      <c r="A32" s="21" t="s">
        <v>4</v>
      </c>
      <c r="B32" s="112" t="s">
        <v>4</v>
      </c>
      <c r="C32" s="168" t="s">
        <v>87</v>
      </c>
      <c r="D32" s="136"/>
      <c r="E32" s="137"/>
      <c r="F32" s="120" t="s">
        <v>88</v>
      </c>
      <c r="G32" s="120">
        <v>17640</v>
      </c>
      <c r="H32" s="105">
        <v>18480</v>
      </c>
      <c r="I32" s="172">
        <v>40000</v>
      </c>
      <c r="J32" s="173"/>
      <c r="K32" s="77">
        <f t="shared" ref="K32:K49" si="5">(M32-I32)*100/M32</f>
        <v>-60</v>
      </c>
      <c r="L32" s="104" t="s">
        <v>22</v>
      </c>
      <c r="M32" s="172">
        <v>25000</v>
      </c>
      <c r="N32" s="173"/>
    </row>
    <row r="33" spans="1:14" s="103" customFormat="1" ht="18.75" customHeight="1" x14ac:dyDescent="0.7">
      <c r="A33" s="21" t="s">
        <v>4</v>
      </c>
      <c r="B33" s="112" t="s">
        <v>4</v>
      </c>
      <c r="C33" s="168" t="s">
        <v>90</v>
      </c>
      <c r="D33" s="136"/>
      <c r="E33" s="137"/>
      <c r="F33" s="120">
        <v>264000</v>
      </c>
      <c r="G33" s="120">
        <v>228000</v>
      </c>
      <c r="H33" s="105">
        <v>207878</v>
      </c>
      <c r="I33" s="172">
        <v>420000</v>
      </c>
      <c r="J33" s="173"/>
      <c r="K33" s="77">
        <f t="shared" si="5"/>
        <v>16.666666666666668</v>
      </c>
      <c r="L33" s="104" t="s">
        <v>22</v>
      </c>
      <c r="M33" s="172">
        <v>504000</v>
      </c>
      <c r="N33" s="173"/>
    </row>
    <row r="34" spans="1:14" s="103" customFormat="1" ht="18.75" customHeight="1" x14ac:dyDescent="0.7">
      <c r="A34" s="21" t="s">
        <v>4</v>
      </c>
      <c r="B34" s="112" t="s">
        <v>4</v>
      </c>
      <c r="C34" s="168" t="s">
        <v>96</v>
      </c>
      <c r="D34" s="136"/>
      <c r="E34" s="137"/>
      <c r="F34" s="120" t="s">
        <v>98</v>
      </c>
      <c r="G34" s="120">
        <v>16812</v>
      </c>
      <c r="H34" s="105">
        <v>16206</v>
      </c>
      <c r="I34" s="172">
        <v>58000</v>
      </c>
      <c r="J34" s="173"/>
      <c r="K34" s="77">
        <f t="shared" si="5"/>
        <v>0</v>
      </c>
      <c r="L34" s="104" t="s">
        <v>22</v>
      </c>
      <c r="M34" s="172">
        <v>58000</v>
      </c>
      <c r="N34" s="173"/>
    </row>
    <row r="35" spans="1:14" s="103" customFormat="1" ht="18.75" customHeight="1" x14ac:dyDescent="0.7">
      <c r="A35" s="179" t="s">
        <v>102</v>
      </c>
      <c r="B35" s="136"/>
      <c r="C35" s="136"/>
      <c r="D35" s="136"/>
      <c r="E35" s="137"/>
      <c r="F35" s="118">
        <f>F31+F32+F33+F34</f>
        <v>295106</v>
      </c>
      <c r="G35" s="118">
        <f t="shared" ref="G35:H35" si="6">G31+G32+G33+G34</f>
        <v>303452</v>
      </c>
      <c r="H35" s="118">
        <f t="shared" si="6"/>
        <v>244064</v>
      </c>
      <c r="I35" s="235">
        <f>I31+I32+I33+I34</f>
        <v>578000</v>
      </c>
      <c r="J35" s="137"/>
      <c r="K35" s="78">
        <f t="shared" si="5"/>
        <v>6.3209076175040515</v>
      </c>
      <c r="L35" s="108" t="s">
        <v>22</v>
      </c>
      <c r="M35" s="184">
        <f>M31+M32+M33+M34</f>
        <v>617000</v>
      </c>
      <c r="N35" s="173"/>
    </row>
    <row r="36" spans="1:14" s="103" customFormat="1" ht="18.75" customHeight="1" x14ac:dyDescent="0.7">
      <c r="A36" s="19" t="s">
        <v>4</v>
      </c>
      <c r="B36" s="178" t="s">
        <v>107</v>
      </c>
      <c r="C36" s="136"/>
      <c r="D36" s="136"/>
      <c r="E36" s="137"/>
      <c r="F36" s="109" t="s">
        <v>4</v>
      </c>
      <c r="G36" s="33"/>
      <c r="H36" s="33"/>
      <c r="I36" s="183" t="s">
        <v>4</v>
      </c>
      <c r="J36" s="137"/>
      <c r="K36" s="77"/>
      <c r="L36" s="108" t="s">
        <v>4</v>
      </c>
      <c r="M36" s="174" t="s">
        <v>4</v>
      </c>
      <c r="N36" s="173"/>
    </row>
    <row r="37" spans="1:14" s="103" customFormat="1" ht="18.75" customHeight="1" x14ac:dyDescent="0.7">
      <c r="A37" s="21" t="s">
        <v>4</v>
      </c>
      <c r="B37" s="112" t="s">
        <v>4</v>
      </c>
      <c r="C37" s="168" t="s">
        <v>108</v>
      </c>
      <c r="D37" s="136"/>
      <c r="E37" s="137"/>
      <c r="F37" s="111"/>
      <c r="G37" s="120"/>
      <c r="H37" s="120"/>
      <c r="I37" s="189"/>
      <c r="J37" s="137"/>
      <c r="K37" s="77"/>
      <c r="L37" s="104"/>
      <c r="M37" s="172"/>
      <c r="N37" s="173"/>
    </row>
    <row r="38" spans="1:14" s="103" customFormat="1" ht="18.75" customHeight="1" x14ac:dyDescent="0.7">
      <c r="A38" s="21" t="s">
        <v>4</v>
      </c>
      <c r="B38" s="112" t="s">
        <v>4</v>
      </c>
      <c r="C38" s="112" t="s">
        <v>4</v>
      </c>
      <c r="D38" s="168" t="s">
        <v>108</v>
      </c>
      <c r="E38" s="137"/>
      <c r="F38" s="120">
        <v>613628.99</v>
      </c>
      <c r="G38" s="120">
        <v>580084</v>
      </c>
      <c r="H38" s="120">
        <v>394236</v>
      </c>
      <c r="I38" s="260">
        <v>500000</v>
      </c>
      <c r="J38" s="261"/>
      <c r="K38" s="77">
        <f t="shared" si="5"/>
        <v>24.242424242424242</v>
      </c>
      <c r="L38" s="104" t="s">
        <v>22</v>
      </c>
      <c r="M38" s="172">
        <v>660000</v>
      </c>
      <c r="N38" s="173"/>
    </row>
    <row r="39" spans="1:14" s="103" customFormat="1" ht="18.75" customHeight="1" x14ac:dyDescent="0.7">
      <c r="A39" s="21" t="s">
        <v>4</v>
      </c>
      <c r="B39" s="112" t="s">
        <v>4</v>
      </c>
      <c r="C39" s="168" t="s">
        <v>115</v>
      </c>
      <c r="D39" s="136"/>
      <c r="E39" s="137"/>
      <c r="F39" s="120">
        <v>28780</v>
      </c>
      <c r="G39" s="120">
        <v>26050</v>
      </c>
      <c r="H39" s="120">
        <v>37625</v>
      </c>
      <c r="I39" s="260">
        <v>50000</v>
      </c>
      <c r="J39" s="261"/>
      <c r="K39" s="77">
        <f>(M39-I39)*100/M39</f>
        <v>-66.666666666666671</v>
      </c>
      <c r="L39" s="104" t="s">
        <v>22</v>
      </c>
      <c r="M39" s="172">
        <v>30000</v>
      </c>
      <c r="N39" s="173"/>
    </row>
    <row r="40" spans="1:14" s="103" customFormat="1" ht="18.75" customHeight="1" x14ac:dyDescent="0.7">
      <c r="A40" s="21" t="s">
        <v>4</v>
      </c>
      <c r="B40" s="112" t="s">
        <v>4</v>
      </c>
      <c r="C40" s="168" t="s">
        <v>121</v>
      </c>
      <c r="D40" s="136"/>
      <c r="E40" s="137"/>
      <c r="F40" s="120" t="s">
        <v>4</v>
      </c>
      <c r="G40" s="120"/>
      <c r="H40" s="120"/>
      <c r="I40" s="260" t="s">
        <v>4</v>
      </c>
      <c r="J40" s="261"/>
      <c r="K40" s="77"/>
      <c r="L40" s="104" t="s">
        <v>4</v>
      </c>
      <c r="M40" s="172" t="s">
        <v>4</v>
      </c>
      <c r="N40" s="173"/>
    </row>
    <row r="41" spans="1:14" s="37" customFormat="1" ht="18.75" customHeight="1" x14ac:dyDescent="0.25">
      <c r="A41" s="36" t="s">
        <v>4</v>
      </c>
      <c r="B41" s="128" t="s">
        <v>4</v>
      </c>
      <c r="C41" s="128" t="s">
        <v>4</v>
      </c>
      <c r="D41" s="217" t="s">
        <v>122</v>
      </c>
      <c r="E41" s="137"/>
      <c r="F41" s="119">
        <v>31750</v>
      </c>
      <c r="G41" s="119">
        <v>17842</v>
      </c>
      <c r="H41" s="119">
        <v>22915</v>
      </c>
      <c r="I41" s="260">
        <v>30000</v>
      </c>
      <c r="J41" s="261"/>
      <c r="K41" s="77">
        <f t="shared" ref="K41:K46" si="7">(M41-I41)*100/M41</f>
        <v>40</v>
      </c>
      <c r="L41" s="117" t="s">
        <v>22</v>
      </c>
      <c r="M41" s="175">
        <v>50000</v>
      </c>
      <c r="N41" s="173"/>
    </row>
    <row r="42" spans="1:14" s="37" customFormat="1" ht="18.75" customHeight="1" x14ac:dyDescent="0.25">
      <c r="A42" s="36" t="s">
        <v>4</v>
      </c>
      <c r="B42" s="128" t="s">
        <v>4</v>
      </c>
      <c r="C42" s="128" t="s">
        <v>4</v>
      </c>
      <c r="D42" s="217" t="s">
        <v>952</v>
      </c>
      <c r="E42" s="137"/>
      <c r="F42" s="119" t="s">
        <v>125</v>
      </c>
      <c r="G42" s="119">
        <v>0</v>
      </c>
      <c r="H42" s="119">
        <v>4922</v>
      </c>
      <c r="I42" s="189" t="s">
        <v>146</v>
      </c>
      <c r="J42" s="137"/>
      <c r="K42" s="77"/>
      <c r="L42" s="117" t="s">
        <v>22</v>
      </c>
      <c r="M42" s="175">
        <v>0</v>
      </c>
      <c r="N42" s="173"/>
    </row>
    <row r="43" spans="1:14" s="37" customFormat="1" ht="18.75" customHeight="1" x14ac:dyDescent="0.25">
      <c r="A43" s="36" t="s">
        <v>4</v>
      </c>
      <c r="B43" s="128" t="s">
        <v>4</v>
      </c>
      <c r="C43" s="128" t="s">
        <v>4</v>
      </c>
      <c r="D43" s="217" t="s">
        <v>1099</v>
      </c>
      <c r="E43" s="137"/>
      <c r="F43" s="119">
        <v>132300</v>
      </c>
      <c r="G43" s="119">
        <v>141250</v>
      </c>
      <c r="H43" s="119">
        <v>129070</v>
      </c>
      <c r="I43" s="262">
        <v>150000</v>
      </c>
      <c r="J43" s="261"/>
      <c r="K43" s="77">
        <f t="shared" si="7"/>
        <v>-7.1428571428571432</v>
      </c>
      <c r="L43" s="117" t="s">
        <v>22</v>
      </c>
      <c r="M43" s="175">
        <v>140000</v>
      </c>
      <c r="N43" s="173"/>
    </row>
    <row r="44" spans="1:14" s="37" customFormat="1" ht="18.75" customHeight="1" x14ac:dyDescent="0.25">
      <c r="A44" s="36" t="s">
        <v>4</v>
      </c>
      <c r="B44" s="128" t="s">
        <v>4</v>
      </c>
      <c r="C44" s="128" t="s">
        <v>4</v>
      </c>
      <c r="D44" s="217" t="s">
        <v>953</v>
      </c>
      <c r="E44" s="137"/>
      <c r="F44" s="119" t="s">
        <v>130</v>
      </c>
      <c r="G44" s="119">
        <v>13849</v>
      </c>
      <c r="H44" s="119">
        <v>16500</v>
      </c>
      <c r="I44" s="262">
        <v>30000</v>
      </c>
      <c r="J44" s="261"/>
      <c r="K44" s="77">
        <f t="shared" si="7"/>
        <v>0</v>
      </c>
      <c r="L44" s="117" t="s">
        <v>22</v>
      </c>
      <c r="M44" s="175">
        <v>30000</v>
      </c>
      <c r="N44" s="173"/>
    </row>
    <row r="45" spans="1:14" s="37" customFormat="1" ht="18.75" customHeight="1" x14ac:dyDescent="0.25">
      <c r="A45" s="36" t="s">
        <v>4</v>
      </c>
      <c r="B45" s="128" t="s">
        <v>4</v>
      </c>
      <c r="C45" s="128" t="s">
        <v>4</v>
      </c>
      <c r="D45" s="217" t="s">
        <v>1098</v>
      </c>
      <c r="E45" s="137"/>
      <c r="F45" s="119"/>
      <c r="G45" s="119"/>
      <c r="H45" s="119">
        <v>0</v>
      </c>
      <c r="I45" s="189"/>
      <c r="J45" s="137"/>
      <c r="K45" s="77">
        <f t="shared" si="7"/>
        <v>100</v>
      </c>
      <c r="L45" s="117"/>
      <c r="M45" s="175">
        <v>40000</v>
      </c>
      <c r="N45" s="173"/>
    </row>
    <row r="46" spans="1:14" s="37" customFormat="1" ht="18.75" customHeight="1" x14ac:dyDescent="0.25">
      <c r="A46" s="36" t="s">
        <v>4</v>
      </c>
      <c r="B46" s="128" t="s">
        <v>4</v>
      </c>
      <c r="C46" s="128" t="s">
        <v>4</v>
      </c>
      <c r="D46" s="217" t="s">
        <v>954</v>
      </c>
      <c r="E46" s="137"/>
      <c r="F46" s="119" t="s">
        <v>132</v>
      </c>
      <c r="G46" s="119">
        <v>4250.08</v>
      </c>
      <c r="H46" s="119">
        <v>4128.92</v>
      </c>
      <c r="I46" s="189" t="s">
        <v>137</v>
      </c>
      <c r="J46" s="137"/>
      <c r="K46" s="77">
        <f t="shared" si="7"/>
        <v>0</v>
      </c>
      <c r="L46" s="117" t="s">
        <v>22</v>
      </c>
      <c r="M46" s="175">
        <v>10000</v>
      </c>
      <c r="N46" s="173"/>
    </row>
    <row r="47" spans="1:14" s="103" customFormat="1" ht="18.75" customHeight="1" x14ac:dyDescent="0.7">
      <c r="A47" s="21" t="s">
        <v>4</v>
      </c>
      <c r="B47" s="112" t="s">
        <v>4</v>
      </c>
      <c r="C47" s="112" t="s">
        <v>4</v>
      </c>
      <c r="D47" s="168" t="s">
        <v>136</v>
      </c>
      <c r="E47" s="137"/>
      <c r="F47" s="120" t="s">
        <v>18</v>
      </c>
      <c r="G47" s="120">
        <v>0</v>
      </c>
      <c r="H47" s="120">
        <v>0</v>
      </c>
      <c r="I47" s="260" t="s">
        <v>137</v>
      </c>
      <c r="J47" s="261"/>
      <c r="K47" s="77">
        <f t="shared" si="5"/>
        <v>0</v>
      </c>
      <c r="L47" s="104" t="s">
        <v>22</v>
      </c>
      <c r="M47" s="172" t="s">
        <v>137</v>
      </c>
      <c r="N47" s="173"/>
    </row>
    <row r="48" spans="1:14" s="103" customFormat="1" ht="18.75" customHeight="1" x14ac:dyDescent="0.7">
      <c r="A48" s="21" t="s">
        <v>4</v>
      </c>
      <c r="B48" s="112" t="s">
        <v>4</v>
      </c>
      <c r="C48" s="112" t="s">
        <v>4</v>
      </c>
      <c r="D48" s="168" t="s">
        <v>1097</v>
      </c>
      <c r="E48" s="137"/>
      <c r="F48" s="120" t="s">
        <v>18</v>
      </c>
      <c r="G48" s="120">
        <v>0</v>
      </c>
      <c r="H48" s="120">
        <v>0</v>
      </c>
      <c r="I48" s="172">
        <v>10000</v>
      </c>
      <c r="J48" s="173"/>
      <c r="K48" s="77">
        <f t="shared" si="5"/>
        <v>0</v>
      </c>
      <c r="L48" s="104" t="s">
        <v>22</v>
      </c>
      <c r="M48" s="172">
        <v>10000</v>
      </c>
      <c r="N48" s="173"/>
    </row>
    <row r="49" spans="1:18" s="103" customFormat="1" ht="18.75" customHeight="1" x14ac:dyDescent="0.7">
      <c r="A49" s="21" t="s">
        <v>4</v>
      </c>
      <c r="B49" s="112" t="s">
        <v>4</v>
      </c>
      <c r="C49" s="112" t="s">
        <v>4</v>
      </c>
      <c r="D49" s="168" t="s">
        <v>139</v>
      </c>
      <c r="E49" s="137"/>
      <c r="F49" s="120" t="s">
        <v>18</v>
      </c>
      <c r="G49" s="120">
        <v>0</v>
      </c>
      <c r="H49" s="120">
        <v>0</v>
      </c>
      <c r="I49" s="260">
        <v>350000</v>
      </c>
      <c r="J49" s="261"/>
      <c r="K49" s="77">
        <f t="shared" si="5"/>
        <v>30</v>
      </c>
      <c r="L49" s="104" t="s">
        <v>22</v>
      </c>
      <c r="M49" s="172">
        <v>500000</v>
      </c>
      <c r="N49" s="173"/>
    </row>
    <row r="50" spans="1:18" s="103" customFormat="1" ht="18.75" customHeight="1" x14ac:dyDescent="0.7">
      <c r="A50" s="21" t="s">
        <v>4</v>
      </c>
      <c r="B50" s="112" t="s">
        <v>4</v>
      </c>
      <c r="C50" s="112" t="s">
        <v>4</v>
      </c>
      <c r="D50" s="168" t="s">
        <v>147</v>
      </c>
      <c r="E50" s="137"/>
      <c r="F50" s="120">
        <v>232182</v>
      </c>
      <c r="G50" s="120">
        <v>164029</v>
      </c>
      <c r="H50" s="120">
        <v>88998</v>
      </c>
      <c r="I50" s="236">
        <v>150000</v>
      </c>
      <c r="J50" s="137"/>
      <c r="K50" s="77">
        <f>(M50-I50)*100/M50</f>
        <v>34.782608695652172</v>
      </c>
      <c r="L50" s="104" t="s">
        <v>22</v>
      </c>
      <c r="M50" s="172">
        <v>230000</v>
      </c>
      <c r="N50" s="173"/>
    </row>
    <row r="51" spans="1:18" s="103" customFormat="1" ht="18.75" customHeight="1" x14ac:dyDescent="0.7">
      <c r="A51" s="171" t="s">
        <v>4</v>
      </c>
      <c r="B51" s="158"/>
      <c r="C51" s="158"/>
      <c r="D51" s="158"/>
      <c r="E51" s="171" t="s">
        <v>4</v>
      </c>
      <c r="F51" s="158"/>
      <c r="G51" s="158"/>
      <c r="H51" s="158"/>
      <c r="I51" s="158"/>
      <c r="J51" s="171">
        <v>20</v>
      </c>
      <c r="K51" s="158"/>
      <c r="L51" s="158"/>
      <c r="M51" s="158"/>
      <c r="N51" s="158"/>
    </row>
    <row r="52" spans="1:18" s="103" customFormat="1" ht="21.75" customHeight="1" x14ac:dyDescent="0.7">
      <c r="A52" s="159" t="s">
        <v>1055</v>
      </c>
      <c r="B52" s="160"/>
      <c r="C52" s="160"/>
      <c r="D52" s="160"/>
      <c r="E52" s="161"/>
      <c r="F52" s="220" t="s">
        <v>5</v>
      </c>
      <c r="G52" s="221"/>
      <c r="H52" s="222"/>
      <c r="I52" s="210" t="s">
        <v>6</v>
      </c>
      <c r="J52" s="218"/>
      <c r="K52" s="218"/>
      <c r="L52" s="218"/>
      <c r="M52" s="218"/>
      <c r="N52" s="211"/>
    </row>
    <row r="53" spans="1:18" s="103" customFormat="1" ht="24" customHeight="1" x14ac:dyDescent="0.7">
      <c r="A53" s="162"/>
      <c r="B53" s="163"/>
      <c r="C53" s="163"/>
      <c r="D53" s="163"/>
      <c r="E53" s="164"/>
      <c r="F53" s="64" t="s">
        <v>9</v>
      </c>
      <c r="G53" s="65" t="s">
        <v>10</v>
      </c>
      <c r="H53" s="65" t="s">
        <v>12</v>
      </c>
      <c r="I53" s="210" t="s">
        <v>1060</v>
      </c>
      <c r="J53" s="211"/>
      <c r="K53" s="214" t="s">
        <v>11</v>
      </c>
      <c r="L53" s="215"/>
      <c r="M53" s="210" t="s">
        <v>1096</v>
      </c>
      <c r="N53" s="211"/>
    </row>
    <row r="54" spans="1:18" s="103" customFormat="1" ht="18.75" customHeight="1" x14ac:dyDescent="0.7">
      <c r="A54" s="179" t="s">
        <v>154</v>
      </c>
      <c r="B54" s="136"/>
      <c r="C54" s="136"/>
      <c r="D54" s="136"/>
      <c r="E54" s="137"/>
      <c r="F54" s="118">
        <f>F38+F39+F41+F42+F43+F44+F46+F45+F47+F48+F49+F50</f>
        <v>1067000.1099999999</v>
      </c>
      <c r="G54" s="118">
        <f t="shared" ref="G54" si="8">G38+G39+G41+G42+G43+G44+G46+G45+G47+G48+G49+G50</f>
        <v>947354.08</v>
      </c>
      <c r="H54" s="118">
        <f>H38+H39+H41+H42+H43+H44+H46+H45+H47+H48+H49+H50</f>
        <v>698394.92</v>
      </c>
      <c r="I54" s="263">
        <f>I38+I39+I41+I42+I43+I44+I45+I46+I47+I48+I49+I50</f>
        <v>1296000</v>
      </c>
      <c r="J54" s="137"/>
      <c r="K54" s="78">
        <f>(M54-I54)*100/M54</f>
        <v>24.210526315789473</v>
      </c>
      <c r="L54" s="108" t="s">
        <v>22</v>
      </c>
      <c r="M54" s="184">
        <f>M38+M39+M41+M42+M43+M44+M45+M46+M47+M48+M49+M50</f>
        <v>1710000</v>
      </c>
      <c r="N54" s="173"/>
      <c r="P54" s="103" t="s">
        <v>1100</v>
      </c>
      <c r="Q54" s="103">
        <v>30000</v>
      </c>
    </row>
    <row r="55" spans="1:18" s="103" customFormat="1" ht="18.75" customHeight="1" x14ac:dyDescent="0.7">
      <c r="A55" s="19" t="s">
        <v>4</v>
      </c>
      <c r="B55" s="178" t="s">
        <v>159</v>
      </c>
      <c r="C55" s="136"/>
      <c r="D55" s="136"/>
      <c r="E55" s="137"/>
      <c r="F55" s="109" t="s">
        <v>4</v>
      </c>
      <c r="G55" s="33"/>
      <c r="H55" s="33"/>
      <c r="I55" s="183" t="s">
        <v>4</v>
      </c>
      <c r="J55" s="137"/>
      <c r="K55" s="77"/>
      <c r="L55" s="108" t="s">
        <v>4</v>
      </c>
      <c r="M55" s="174" t="s">
        <v>4</v>
      </c>
      <c r="N55" s="173"/>
    </row>
    <row r="56" spans="1:18" s="103" customFormat="1" ht="18.75" customHeight="1" x14ac:dyDescent="0.7">
      <c r="A56" s="21" t="s">
        <v>4</v>
      </c>
      <c r="B56" s="112" t="s">
        <v>4</v>
      </c>
      <c r="C56" s="168" t="s">
        <v>160</v>
      </c>
      <c r="D56" s="136"/>
      <c r="E56" s="137"/>
      <c r="F56" s="120">
        <v>54197</v>
      </c>
      <c r="G56" s="120">
        <v>59709</v>
      </c>
      <c r="H56" s="120">
        <v>83177</v>
      </c>
      <c r="I56" s="236">
        <v>100000</v>
      </c>
      <c r="J56" s="137"/>
      <c r="K56" s="77">
        <f t="shared" ref="K56:K63" si="9">(M56-I56)*100/M56</f>
        <v>16.666666666666668</v>
      </c>
      <c r="L56" s="104" t="s">
        <v>22</v>
      </c>
      <c r="M56" s="172">
        <v>120000</v>
      </c>
      <c r="N56" s="173"/>
    </row>
    <row r="57" spans="1:18" s="103" customFormat="1" ht="18.75" customHeight="1" x14ac:dyDescent="0.7">
      <c r="A57" s="21" t="s">
        <v>4</v>
      </c>
      <c r="B57" s="112" t="s">
        <v>4</v>
      </c>
      <c r="C57" s="168" t="s">
        <v>166</v>
      </c>
      <c r="D57" s="136"/>
      <c r="E57" s="137"/>
      <c r="F57" s="120">
        <v>1300</v>
      </c>
      <c r="G57" s="120">
        <v>2766</v>
      </c>
      <c r="H57" s="120">
        <v>3310</v>
      </c>
      <c r="I57" s="189" t="s">
        <v>167</v>
      </c>
      <c r="J57" s="137"/>
      <c r="K57" s="77">
        <f t="shared" si="9"/>
        <v>0</v>
      </c>
      <c r="L57" s="104" t="s">
        <v>22</v>
      </c>
      <c r="M57" s="172" t="s">
        <v>167</v>
      </c>
      <c r="N57" s="173"/>
    </row>
    <row r="58" spans="1:18" s="103" customFormat="1" ht="18.75" customHeight="1" x14ac:dyDescent="0.7">
      <c r="A58" s="21" t="s">
        <v>4</v>
      </c>
      <c r="B58" s="112" t="s">
        <v>4</v>
      </c>
      <c r="C58" s="168" t="s">
        <v>168</v>
      </c>
      <c r="D58" s="136"/>
      <c r="E58" s="137"/>
      <c r="F58" s="120">
        <v>23486</v>
      </c>
      <c r="G58" s="120">
        <v>8895</v>
      </c>
      <c r="H58" s="120">
        <v>22957</v>
      </c>
      <c r="I58" s="236">
        <v>50000</v>
      </c>
      <c r="J58" s="137"/>
      <c r="K58" s="77">
        <f t="shared" si="9"/>
        <v>16.666666666666668</v>
      </c>
      <c r="L58" s="104" t="s">
        <v>22</v>
      </c>
      <c r="M58" s="172">
        <v>60000</v>
      </c>
      <c r="N58" s="173"/>
    </row>
    <row r="59" spans="1:18" s="103" customFormat="1" ht="18.75" customHeight="1" x14ac:dyDescent="0.7">
      <c r="A59" s="21" t="s">
        <v>4</v>
      </c>
      <c r="B59" s="112" t="s">
        <v>4</v>
      </c>
      <c r="C59" s="168" t="s">
        <v>173</v>
      </c>
      <c r="D59" s="136"/>
      <c r="E59" s="137"/>
      <c r="F59" s="120" t="s">
        <v>18</v>
      </c>
      <c r="G59" s="120" t="s">
        <v>18</v>
      </c>
      <c r="H59" s="120">
        <v>0</v>
      </c>
      <c r="I59" s="236">
        <v>30000</v>
      </c>
      <c r="J59" s="137"/>
      <c r="K59" s="77">
        <f t="shared" si="9"/>
        <v>0</v>
      </c>
      <c r="L59" s="104" t="s">
        <v>22</v>
      </c>
      <c r="M59" s="172">
        <v>30000</v>
      </c>
      <c r="N59" s="173"/>
    </row>
    <row r="60" spans="1:18" s="103" customFormat="1" ht="18.75" customHeight="1" x14ac:dyDescent="0.7">
      <c r="A60" s="21" t="s">
        <v>4</v>
      </c>
      <c r="B60" s="112" t="s">
        <v>4</v>
      </c>
      <c r="C60" s="168" t="s">
        <v>174</v>
      </c>
      <c r="D60" s="136"/>
      <c r="E60" s="137"/>
      <c r="F60" s="120">
        <v>195309.1</v>
      </c>
      <c r="G60" s="120">
        <v>194150</v>
      </c>
      <c r="H60" s="120">
        <v>213570</v>
      </c>
      <c r="I60" s="189">
        <v>270000</v>
      </c>
      <c r="J60" s="137"/>
      <c r="K60" s="77">
        <f t="shared" si="9"/>
        <v>-8</v>
      </c>
      <c r="L60" s="104" t="s">
        <v>22</v>
      </c>
      <c r="M60" s="172">
        <v>250000</v>
      </c>
      <c r="N60" s="173"/>
    </row>
    <row r="61" spans="1:18" s="103" customFormat="1" ht="18.75" customHeight="1" x14ac:dyDescent="0.7">
      <c r="A61" s="21" t="s">
        <v>4</v>
      </c>
      <c r="B61" s="112" t="s">
        <v>4</v>
      </c>
      <c r="C61" s="168" t="s">
        <v>178</v>
      </c>
      <c r="D61" s="136"/>
      <c r="E61" s="137"/>
      <c r="F61" s="120">
        <v>39840</v>
      </c>
      <c r="G61" s="120">
        <v>40440</v>
      </c>
      <c r="H61" s="120">
        <v>49600</v>
      </c>
      <c r="I61" s="236">
        <v>50000</v>
      </c>
      <c r="J61" s="137"/>
      <c r="K61" s="77">
        <f t="shared" si="9"/>
        <v>16.666666666666668</v>
      </c>
      <c r="L61" s="104" t="s">
        <v>22</v>
      </c>
      <c r="M61" s="172">
        <v>60000</v>
      </c>
      <c r="N61" s="173"/>
    </row>
    <row r="62" spans="1:18" s="103" customFormat="1" ht="18.75" customHeight="1" x14ac:dyDescent="0.7">
      <c r="A62" s="179" t="s">
        <v>181</v>
      </c>
      <c r="B62" s="136"/>
      <c r="C62" s="136"/>
      <c r="D62" s="136"/>
      <c r="E62" s="137"/>
      <c r="F62" s="118">
        <f>F56+F57+F58+F59+F60+F61</f>
        <v>314132.09999999998</v>
      </c>
      <c r="G62" s="118">
        <f t="shared" ref="G62:H62" si="10">G56+G57+G58+G59+G60+G61</f>
        <v>305960</v>
      </c>
      <c r="H62" s="118">
        <f t="shared" si="10"/>
        <v>372614</v>
      </c>
      <c r="I62" s="235">
        <f>I56+I57+I58+I59+I60+I61</f>
        <v>505000</v>
      </c>
      <c r="J62" s="137"/>
      <c r="K62" s="78">
        <f>(M62-I62)*100/M62</f>
        <v>3.8095238095238093</v>
      </c>
      <c r="L62" s="108" t="s">
        <v>22</v>
      </c>
      <c r="M62" s="184">
        <f>M56+M57+M58+M59+M60+M61</f>
        <v>525000</v>
      </c>
      <c r="N62" s="187"/>
    </row>
    <row r="63" spans="1:18" s="103" customFormat="1" ht="18.75" customHeight="1" x14ac:dyDescent="0.7">
      <c r="A63" s="179" t="s">
        <v>186</v>
      </c>
      <c r="B63" s="136"/>
      <c r="C63" s="136"/>
      <c r="D63" s="136"/>
      <c r="E63" s="137"/>
      <c r="F63" s="118">
        <f>F35+F54+F62</f>
        <v>1676238.21</v>
      </c>
      <c r="G63" s="118">
        <f t="shared" ref="G63:H63" si="11">G35+G54+G62</f>
        <v>1556766.08</v>
      </c>
      <c r="H63" s="118">
        <f t="shared" si="11"/>
        <v>1315072.92</v>
      </c>
      <c r="I63" s="263">
        <f>I35+I54+I62</f>
        <v>2379000</v>
      </c>
      <c r="J63" s="137"/>
      <c r="K63" s="78">
        <f t="shared" si="9"/>
        <v>16.584852734922862</v>
      </c>
      <c r="L63" s="108" t="s">
        <v>22</v>
      </c>
      <c r="M63" s="184">
        <f>M35+M54+M62</f>
        <v>2852000</v>
      </c>
      <c r="N63" s="187"/>
      <c r="P63" s="101">
        <v>2812000</v>
      </c>
      <c r="Q63" s="44">
        <f>M63-P63</f>
        <v>40000</v>
      </c>
      <c r="R63" s="103" t="s">
        <v>1101</v>
      </c>
    </row>
    <row r="64" spans="1:18" s="103" customFormat="1" ht="18.75" customHeight="1" x14ac:dyDescent="0.7">
      <c r="A64" s="19" t="s">
        <v>4</v>
      </c>
      <c r="B64" s="178" t="s">
        <v>191</v>
      </c>
      <c r="C64" s="136"/>
      <c r="D64" s="136"/>
      <c r="E64" s="137"/>
      <c r="F64" s="109" t="s">
        <v>4</v>
      </c>
      <c r="G64" s="33"/>
      <c r="H64" s="33"/>
      <c r="I64" s="183" t="s">
        <v>4</v>
      </c>
      <c r="J64" s="137"/>
      <c r="K64" s="77"/>
      <c r="L64" s="108" t="s">
        <v>4</v>
      </c>
      <c r="M64" s="174" t="s">
        <v>4</v>
      </c>
      <c r="N64" s="173"/>
    </row>
    <row r="65" spans="1:14" s="103" customFormat="1" ht="18.75" customHeight="1" x14ac:dyDescent="0.7">
      <c r="A65" s="19" t="s">
        <v>4</v>
      </c>
      <c r="B65" s="178" t="s">
        <v>192</v>
      </c>
      <c r="C65" s="136"/>
      <c r="D65" s="136"/>
      <c r="E65" s="137"/>
      <c r="F65" s="109" t="s">
        <v>4</v>
      </c>
      <c r="G65" s="33"/>
      <c r="H65" s="33"/>
      <c r="I65" s="183" t="s">
        <v>4</v>
      </c>
      <c r="J65" s="137"/>
      <c r="K65" s="77"/>
      <c r="L65" s="108" t="s">
        <v>4</v>
      </c>
      <c r="M65" s="174" t="s">
        <v>4</v>
      </c>
      <c r="N65" s="173"/>
    </row>
    <row r="66" spans="1:14" s="103" customFormat="1" ht="18.75" customHeight="1" x14ac:dyDescent="0.7">
      <c r="A66" s="21" t="s">
        <v>4</v>
      </c>
      <c r="B66" s="112" t="s">
        <v>4</v>
      </c>
      <c r="C66" s="168" t="s">
        <v>193</v>
      </c>
      <c r="D66" s="136"/>
      <c r="E66" s="137"/>
      <c r="F66" s="111" t="s">
        <v>4</v>
      </c>
      <c r="G66" s="120"/>
      <c r="H66" s="120"/>
      <c r="I66" s="189" t="s">
        <v>4</v>
      </c>
      <c r="J66" s="137"/>
      <c r="K66" s="77"/>
      <c r="L66" s="104" t="s">
        <v>4</v>
      </c>
      <c r="M66" s="172" t="s">
        <v>4</v>
      </c>
      <c r="N66" s="173"/>
    </row>
    <row r="67" spans="1:14" s="103" customFormat="1" ht="18.75" customHeight="1" x14ac:dyDescent="0.7">
      <c r="A67" s="21" t="s">
        <v>4</v>
      </c>
      <c r="B67" s="112" t="s">
        <v>4</v>
      </c>
      <c r="C67" s="112" t="s">
        <v>4</v>
      </c>
      <c r="D67" s="168" t="s">
        <v>970</v>
      </c>
      <c r="E67" s="137"/>
      <c r="F67" s="111" t="s">
        <v>18</v>
      </c>
      <c r="G67" s="120" t="s">
        <v>18</v>
      </c>
      <c r="H67" s="120"/>
      <c r="I67" s="189">
        <v>0</v>
      </c>
      <c r="J67" s="137"/>
      <c r="K67" s="77"/>
      <c r="L67" s="104" t="s">
        <v>22</v>
      </c>
      <c r="M67" s="189">
        <v>0</v>
      </c>
      <c r="N67" s="137"/>
    </row>
    <row r="68" spans="1:14" s="103" customFormat="1" ht="18.75" customHeight="1" x14ac:dyDescent="0.7">
      <c r="A68" s="21" t="s">
        <v>4</v>
      </c>
      <c r="B68" s="112" t="s">
        <v>4</v>
      </c>
      <c r="C68" s="112" t="s">
        <v>4</v>
      </c>
      <c r="D68" s="168" t="s">
        <v>971</v>
      </c>
      <c r="E68" s="137"/>
      <c r="F68" s="111" t="s">
        <v>18</v>
      </c>
      <c r="G68" s="120" t="s">
        <v>18</v>
      </c>
      <c r="H68" s="120"/>
      <c r="I68" s="189">
        <v>0</v>
      </c>
      <c r="J68" s="137"/>
      <c r="K68" s="77"/>
      <c r="L68" s="104" t="s">
        <v>22</v>
      </c>
      <c r="M68" s="189">
        <v>0</v>
      </c>
      <c r="N68" s="137"/>
    </row>
    <row r="69" spans="1:14" s="103" customFormat="1" ht="18.75" customHeight="1" x14ac:dyDescent="0.7">
      <c r="A69" s="21" t="s">
        <v>4</v>
      </c>
      <c r="B69" s="112" t="s">
        <v>4</v>
      </c>
      <c r="C69" s="112" t="s">
        <v>4</v>
      </c>
      <c r="D69" s="168" t="s">
        <v>972</v>
      </c>
      <c r="E69" s="137"/>
      <c r="F69" s="111" t="s">
        <v>18</v>
      </c>
      <c r="G69" s="120" t="s">
        <v>18</v>
      </c>
      <c r="H69" s="120"/>
      <c r="I69" s="189">
        <v>0</v>
      </c>
      <c r="J69" s="137"/>
      <c r="K69" s="77"/>
      <c r="L69" s="104" t="s">
        <v>22</v>
      </c>
      <c r="M69" s="189">
        <v>0</v>
      </c>
      <c r="N69" s="137"/>
    </row>
    <row r="70" spans="1:14" s="103" customFormat="1" ht="18.75" customHeight="1" x14ac:dyDescent="0.7">
      <c r="A70" s="21" t="s">
        <v>4</v>
      </c>
      <c r="B70" s="112" t="s">
        <v>4</v>
      </c>
      <c r="C70" s="112" t="s">
        <v>4</v>
      </c>
      <c r="D70" s="168" t="s">
        <v>973</v>
      </c>
      <c r="E70" s="137"/>
      <c r="F70" s="111" t="s">
        <v>18</v>
      </c>
      <c r="G70" s="120" t="s">
        <v>18</v>
      </c>
      <c r="H70" s="120"/>
      <c r="I70" s="189">
        <v>0</v>
      </c>
      <c r="J70" s="137"/>
      <c r="K70" s="77"/>
      <c r="L70" s="104" t="s">
        <v>22</v>
      </c>
      <c r="M70" s="189">
        <v>0</v>
      </c>
      <c r="N70" s="137"/>
    </row>
    <row r="71" spans="1:14" s="103" customFormat="1" ht="18.75" customHeight="1" x14ac:dyDescent="0.7">
      <c r="A71" s="21" t="s">
        <v>4</v>
      </c>
      <c r="B71" s="112" t="s">
        <v>4</v>
      </c>
      <c r="C71" s="112" t="s">
        <v>4</v>
      </c>
      <c r="D71" s="168" t="s">
        <v>974</v>
      </c>
      <c r="E71" s="137"/>
      <c r="F71" s="111" t="s">
        <v>18</v>
      </c>
      <c r="G71" s="120" t="s">
        <v>18</v>
      </c>
      <c r="H71" s="120"/>
      <c r="I71" s="189">
        <v>0</v>
      </c>
      <c r="J71" s="137"/>
      <c r="K71" s="77"/>
      <c r="L71" s="104" t="s">
        <v>22</v>
      </c>
      <c r="M71" s="189">
        <v>0</v>
      </c>
      <c r="N71" s="137"/>
    </row>
    <row r="72" spans="1:14" s="103" customFormat="1" ht="18.75" customHeight="1" x14ac:dyDescent="0.7">
      <c r="A72" s="21" t="s">
        <v>4</v>
      </c>
      <c r="B72" s="112" t="s">
        <v>4</v>
      </c>
      <c r="C72" s="112" t="s">
        <v>4</v>
      </c>
      <c r="D72" s="168" t="s">
        <v>975</v>
      </c>
      <c r="E72" s="137"/>
      <c r="F72" s="111" t="s">
        <v>18</v>
      </c>
      <c r="G72" s="120" t="s">
        <v>18</v>
      </c>
      <c r="H72" s="120"/>
      <c r="I72" s="189">
        <v>0</v>
      </c>
      <c r="J72" s="137"/>
      <c r="K72" s="77"/>
      <c r="L72" s="104" t="s">
        <v>22</v>
      </c>
      <c r="M72" s="189">
        <v>0</v>
      </c>
      <c r="N72" s="137"/>
    </row>
    <row r="73" spans="1:14" s="103" customFormat="1" ht="18.75" customHeight="1" x14ac:dyDescent="0.7">
      <c r="A73" s="21" t="s">
        <v>4</v>
      </c>
      <c r="B73" s="112" t="s">
        <v>4</v>
      </c>
      <c r="C73" s="112" t="s">
        <v>4</v>
      </c>
      <c r="D73" s="168" t="s">
        <v>976</v>
      </c>
      <c r="E73" s="137"/>
      <c r="F73" s="111" t="s">
        <v>18</v>
      </c>
      <c r="G73" s="120" t="s">
        <v>18</v>
      </c>
      <c r="H73" s="120"/>
      <c r="I73" s="189">
        <v>0</v>
      </c>
      <c r="J73" s="137"/>
      <c r="K73" s="77"/>
      <c r="L73" s="104" t="s">
        <v>22</v>
      </c>
      <c r="M73" s="189">
        <v>0</v>
      </c>
      <c r="N73" s="137"/>
    </row>
    <row r="74" spans="1:14" s="103" customFormat="1" ht="18.75" customHeight="1" x14ac:dyDescent="0.7">
      <c r="A74" s="21" t="s">
        <v>4</v>
      </c>
      <c r="B74" s="112" t="s">
        <v>4</v>
      </c>
      <c r="C74" s="112" t="s">
        <v>4</v>
      </c>
      <c r="D74" s="168" t="s">
        <v>1082</v>
      </c>
      <c r="E74" s="137"/>
      <c r="F74" s="111" t="s">
        <v>18</v>
      </c>
      <c r="G74" s="120">
        <v>6900</v>
      </c>
      <c r="H74" s="120"/>
      <c r="I74" s="189">
        <v>0</v>
      </c>
      <c r="J74" s="137"/>
      <c r="K74" s="77"/>
      <c r="L74" s="104" t="s">
        <v>22</v>
      </c>
      <c r="M74" s="189">
        <v>0</v>
      </c>
      <c r="N74" s="137"/>
    </row>
    <row r="75" spans="1:14" s="103" customFormat="1" ht="18.75" customHeight="1" x14ac:dyDescent="0.7">
      <c r="A75" s="21" t="s">
        <v>4</v>
      </c>
      <c r="B75" s="112" t="s">
        <v>4</v>
      </c>
      <c r="C75" s="112" t="s">
        <v>4</v>
      </c>
      <c r="D75" s="196" t="s">
        <v>1081</v>
      </c>
      <c r="E75" s="168"/>
      <c r="F75" s="111" t="s">
        <v>18</v>
      </c>
      <c r="G75" s="120">
        <v>7800</v>
      </c>
      <c r="H75" s="120"/>
      <c r="I75" s="189">
        <v>0</v>
      </c>
      <c r="J75" s="137"/>
      <c r="K75" s="77"/>
      <c r="L75" s="104" t="s">
        <v>22</v>
      </c>
      <c r="M75" s="189">
        <v>0</v>
      </c>
      <c r="N75" s="137"/>
    </row>
    <row r="76" spans="1:14" s="103" customFormat="1" ht="18.75" customHeight="1" x14ac:dyDescent="0.7">
      <c r="A76" s="171" t="s">
        <v>4</v>
      </c>
      <c r="B76" s="158"/>
      <c r="C76" s="158"/>
      <c r="D76" s="158"/>
      <c r="E76" s="171" t="s">
        <v>4</v>
      </c>
      <c r="F76" s="158"/>
      <c r="G76" s="158"/>
      <c r="H76" s="158"/>
      <c r="I76" s="158"/>
      <c r="J76" s="171">
        <v>21</v>
      </c>
      <c r="K76" s="158"/>
      <c r="L76" s="158"/>
      <c r="M76" s="158"/>
      <c r="N76" s="158"/>
    </row>
    <row r="77" spans="1:14" s="103" customFormat="1" ht="21.75" customHeight="1" x14ac:dyDescent="0.7">
      <c r="A77" s="159" t="s">
        <v>1055</v>
      </c>
      <c r="B77" s="160"/>
      <c r="C77" s="160"/>
      <c r="D77" s="160"/>
      <c r="E77" s="161"/>
      <c r="F77" s="220" t="s">
        <v>5</v>
      </c>
      <c r="G77" s="221"/>
      <c r="H77" s="222"/>
      <c r="I77" s="210" t="s">
        <v>6</v>
      </c>
      <c r="J77" s="218"/>
      <c r="K77" s="218"/>
      <c r="L77" s="218"/>
      <c r="M77" s="218"/>
      <c r="N77" s="211"/>
    </row>
    <row r="78" spans="1:14" s="103" customFormat="1" ht="24" customHeight="1" x14ac:dyDescent="0.7">
      <c r="A78" s="162"/>
      <c r="B78" s="163"/>
      <c r="C78" s="163"/>
      <c r="D78" s="163"/>
      <c r="E78" s="164"/>
      <c r="F78" s="64" t="s">
        <v>9</v>
      </c>
      <c r="G78" s="65" t="s">
        <v>10</v>
      </c>
      <c r="H78" s="65" t="s">
        <v>12</v>
      </c>
      <c r="I78" s="210" t="s">
        <v>1060</v>
      </c>
      <c r="J78" s="211"/>
      <c r="K78" s="214" t="s">
        <v>11</v>
      </c>
      <c r="L78" s="215"/>
      <c r="M78" s="210" t="s">
        <v>1096</v>
      </c>
      <c r="N78" s="211"/>
    </row>
    <row r="79" spans="1:14" s="103" customFormat="1" ht="18.75" customHeight="1" x14ac:dyDescent="0.7">
      <c r="A79" s="21" t="s">
        <v>4</v>
      </c>
      <c r="B79" s="112" t="s">
        <v>4</v>
      </c>
      <c r="C79" s="112" t="s">
        <v>4</v>
      </c>
      <c r="D79" s="196" t="s">
        <v>1083</v>
      </c>
      <c r="E79" s="168"/>
      <c r="F79" s="111" t="s">
        <v>18</v>
      </c>
      <c r="G79" s="120">
        <v>25000</v>
      </c>
      <c r="H79" s="120"/>
      <c r="I79" s="189">
        <v>0</v>
      </c>
      <c r="J79" s="137"/>
      <c r="K79" s="77"/>
      <c r="L79" s="104" t="s">
        <v>22</v>
      </c>
      <c r="M79" s="189">
        <v>0</v>
      </c>
      <c r="N79" s="137"/>
    </row>
    <row r="80" spans="1:14" s="103" customFormat="1" ht="18.75" customHeight="1" x14ac:dyDescent="0.7">
      <c r="A80" s="21" t="s">
        <v>4</v>
      </c>
      <c r="B80" s="112" t="s">
        <v>4</v>
      </c>
      <c r="C80" s="112" t="s">
        <v>4</v>
      </c>
      <c r="D80" s="196" t="s">
        <v>198</v>
      </c>
      <c r="E80" s="168"/>
      <c r="F80" s="111" t="s">
        <v>18</v>
      </c>
      <c r="G80" s="120">
        <v>9700</v>
      </c>
      <c r="H80" s="120"/>
      <c r="I80" s="189">
        <v>0</v>
      </c>
      <c r="J80" s="137"/>
      <c r="K80" s="77"/>
      <c r="L80" s="104" t="s">
        <v>22</v>
      </c>
      <c r="M80" s="189">
        <v>0</v>
      </c>
      <c r="N80" s="137"/>
    </row>
    <row r="81" spans="1:14" s="103" customFormat="1" ht="18.75" customHeight="1" x14ac:dyDescent="0.7">
      <c r="A81" s="21" t="s">
        <v>4</v>
      </c>
      <c r="B81" s="112" t="s">
        <v>4</v>
      </c>
      <c r="C81" s="196" t="s">
        <v>200</v>
      </c>
      <c r="D81" s="196"/>
      <c r="E81" s="168"/>
      <c r="F81" s="111" t="s">
        <v>4</v>
      </c>
      <c r="G81" s="120"/>
      <c r="H81" s="120"/>
      <c r="I81" s="239" t="s">
        <v>4</v>
      </c>
      <c r="J81" s="240"/>
      <c r="K81" s="77"/>
      <c r="L81" s="104" t="s">
        <v>4</v>
      </c>
      <c r="M81" s="239" t="s">
        <v>4</v>
      </c>
      <c r="N81" s="240"/>
    </row>
    <row r="82" spans="1:14" s="103" customFormat="1" ht="18.75" customHeight="1" x14ac:dyDescent="0.7">
      <c r="A82" s="21" t="s">
        <v>4</v>
      </c>
      <c r="B82" s="112" t="s">
        <v>4</v>
      </c>
      <c r="C82" s="112" t="s">
        <v>4</v>
      </c>
      <c r="D82" s="168" t="s">
        <v>1112</v>
      </c>
      <c r="E82" s="137"/>
      <c r="F82" s="111" t="s">
        <v>18</v>
      </c>
      <c r="G82" s="120">
        <v>0</v>
      </c>
      <c r="H82" s="120">
        <v>83520</v>
      </c>
      <c r="I82" s="189">
        <v>0</v>
      </c>
      <c r="J82" s="137"/>
      <c r="K82" s="77"/>
      <c r="L82" s="104" t="s">
        <v>22</v>
      </c>
      <c r="M82" s="189">
        <v>0</v>
      </c>
      <c r="N82" s="137"/>
    </row>
    <row r="83" spans="1:14" s="103" customFormat="1" ht="18.75" customHeight="1" x14ac:dyDescent="0.7">
      <c r="A83" s="21" t="s">
        <v>4</v>
      </c>
      <c r="B83" s="112" t="s">
        <v>4</v>
      </c>
      <c r="C83" s="112" t="s">
        <v>4</v>
      </c>
      <c r="D83" s="168" t="s">
        <v>201</v>
      </c>
      <c r="E83" s="137"/>
      <c r="F83" s="111" t="s">
        <v>18</v>
      </c>
      <c r="G83" s="120">
        <v>12900</v>
      </c>
      <c r="H83" s="120"/>
      <c r="I83" s="189">
        <v>0</v>
      </c>
      <c r="J83" s="137"/>
      <c r="K83" s="77"/>
      <c r="L83" s="104" t="s">
        <v>22</v>
      </c>
      <c r="M83" s="189">
        <v>0</v>
      </c>
      <c r="N83" s="137"/>
    </row>
    <row r="84" spans="1:14" s="103" customFormat="1" ht="18.75" customHeight="1" x14ac:dyDescent="0.7">
      <c r="A84" s="21" t="s">
        <v>4</v>
      </c>
      <c r="B84" s="112" t="s">
        <v>4</v>
      </c>
      <c r="C84" s="168" t="s">
        <v>203</v>
      </c>
      <c r="D84" s="136"/>
      <c r="E84" s="137"/>
      <c r="F84" s="111" t="s">
        <v>4</v>
      </c>
      <c r="G84" s="120"/>
      <c r="H84" s="120"/>
      <c r="I84" s="189" t="s">
        <v>4</v>
      </c>
      <c r="J84" s="137"/>
      <c r="K84" s="77"/>
      <c r="L84" s="104" t="s">
        <v>4</v>
      </c>
      <c r="M84" s="189" t="s">
        <v>4</v>
      </c>
      <c r="N84" s="137"/>
    </row>
    <row r="85" spans="1:14" s="103" customFormat="1" ht="18.75" customHeight="1" x14ac:dyDescent="0.7">
      <c r="A85" s="21" t="s">
        <v>4</v>
      </c>
      <c r="B85" s="112" t="s">
        <v>4</v>
      </c>
      <c r="C85" s="112" t="s">
        <v>4</v>
      </c>
      <c r="D85" s="168" t="s">
        <v>204</v>
      </c>
      <c r="E85" s="137"/>
      <c r="F85" s="111" t="s">
        <v>205</v>
      </c>
      <c r="G85" s="120" t="s">
        <v>18</v>
      </c>
      <c r="H85" s="120"/>
      <c r="I85" s="189" t="s">
        <v>18</v>
      </c>
      <c r="J85" s="137"/>
      <c r="K85" s="77"/>
      <c r="L85" s="104" t="s">
        <v>22</v>
      </c>
      <c r="M85" s="189" t="s">
        <v>18</v>
      </c>
      <c r="N85" s="137"/>
    </row>
    <row r="86" spans="1:14" s="103" customFormat="1" ht="18.75" customHeight="1" x14ac:dyDescent="0.7">
      <c r="A86" s="21" t="s">
        <v>4</v>
      </c>
      <c r="B86" s="112" t="s">
        <v>4</v>
      </c>
      <c r="C86" s="112" t="s">
        <v>4</v>
      </c>
      <c r="D86" s="21" t="s">
        <v>206</v>
      </c>
      <c r="E86" s="112"/>
      <c r="F86" s="111" t="s">
        <v>207</v>
      </c>
      <c r="G86" s="120" t="s">
        <v>18</v>
      </c>
      <c r="H86" s="120"/>
      <c r="I86" s="189" t="s">
        <v>18</v>
      </c>
      <c r="J86" s="137"/>
      <c r="K86" s="77"/>
      <c r="L86" s="104" t="s">
        <v>22</v>
      </c>
      <c r="M86" s="189" t="s">
        <v>18</v>
      </c>
      <c r="N86" s="137"/>
    </row>
    <row r="87" spans="1:14" s="103" customFormat="1" ht="18.75" customHeight="1" x14ac:dyDescent="0.7">
      <c r="A87" s="21" t="s">
        <v>4</v>
      </c>
      <c r="B87" s="112" t="s">
        <v>4</v>
      </c>
      <c r="C87" s="112" t="s">
        <v>4</v>
      </c>
      <c r="D87" s="168" t="s">
        <v>208</v>
      </c>
      <c r="E87" s="137"/>
      <c r="F87" s="111" t="s">
        <v>209</v>
      </c>
      <c r="G87" s="120" t="s">
        <v>18</v>
      </c>
      <c r="H87" s="120"/>
      <c r="I87" s="189" t="s">
        <v>18</v>
      </c>
      <c r="J87" s="137"/>
      <c r="K87" s="77"/>
      <c r="L87" s="104" t="s">
        <v>22</v>
      </c>
      <c r="M87" s="189" t="s">
        <v>18</v>
      </c>
      <c r="N87" s="137"/>
    </row>
    <row r="88" spans="1:14" s="103" customFormat="1" ht="18.75" customHeight="1" x14ac:dyDescent="0.7">
      <c r="A88" s="21" t="s">
        <v>4</v>
      </c>
      <c r="B88" s="112" t="s">
        <v>4</v>
      </c>
      <c r="C88" s="168" t="s">
        <v>210</v>
      </c>
      <c r="D88" s="136"/>
      <c r="E88" s="137"/>
      <c r="F88" s="111" t="s">
        <v>4</v>
      </c>
      <c r="G88" s="120"/>
      <c r="H88" s="120"/>
      <c r="I88" s="189" t="s">
        <v>4</v>
      </c>
      <c r="J88" s="137"/>
      <c r="K88" s="77"/>
      <c r="L88" s="104" t="s">
        <v>4</v>
      </c>
      <c r="M88" s="172" t="s">
        <v>4</v>
      </c>
      <c r="N88" s="173"/>
    </row>
    <row r="89" spans="1:14" s="103" customFormat="1" ht="18.75" customHeight="1" x14ac:dyDescent="0.7">
      <c r="A89" s="21" t="s">
        <v>4</v>
      </c>
      <c r="B89" s="112" t="s">
        <v>4</v>
      </c>
      <c r="C89" s="112" t="s">
        <v>4</v>
      </c>
      <c r="D89" s="168" t="s">
        <v>211</v>
      </c>
      <c r="E89" s="137"/>
      <c r="F89" s="111" t="s">
        <v>18</v>
      </c>
      <c r="G89" s="120">
        <v>21000</v>
      </c>
      <c r="H89" s="120"/>
      <c r="I89" s="189">
        <v>0</v>
      </c>
      <c r="J89" s="137"/>
      <c r="K89" s="77"/>
      <c r="L89" s="104" t="s">
        <v>22</v>
      </c>
      <c r="M89" s="189">
        <v>0</v>
      </c>
      <c r="N89" s="137"/>
    </row>
    <row r="90" spans="1:14" s="103" customFormat="1" ht="18.75" customHeight="1" x14ac:dyDescent="0.7">
      <c r="A90" s="21" t="s">
        <v>4</v>
      </c>
      <c r="B90" s="112" t="s">
        <v>4</v>
      </c>
      <c r="C90" s="112" t="s">
        <v>4</v>
      </c>
      <c r="D90" s="168" t="s">
        <v>213</v>
      </c>
      <c r="E90" s="137"/>
      <c r="F90" s="111" t="s">
        <v>18</v>
      </c>
      <c r="G90" s="120">
        <v>16000</v>
      </c>
      <c r="H90" s="120"/>
      <c r="I90" s="189">
        <v>0</v>
      </c>
      <c r="J90" s="137"/>
      <c r="K90" s="77"/>
      <c r="L90" s="104" t="s">
        <v>22</v>
      </c>
      <c r="M90" s="189">
        <v>0</v>
      </c>
      <c r="N90" s="137"/>
    </row>
    <row r="91" spans="1:14" s="103" customFormat="1" ht="18.75" customHeight="1" x14ac:dyDescent="0.7">
      <c r="A91" s="21" t="s">
        <v>4</v>
      </c>
      <c r="B91" s="112" t="s">
        <v>4</v>
      </c>
      <c r="C91" s="112" t="s">
        <v>4</v>
      </c>
      <c r="D91" s="168" t="s">
        <v>1084</v>
      </c>
      <c r="E91" s="137"/>
      <c r="F91" s="111" t="s">
        <v>18</v>
      </c>
      <c r="G91" s="120">
        <v>20540</v>
      </c>
      <c r="H91" s="120"/>
      <c r="I91" s="189">
        <v>0</v>
      </c>
      <c r="J91" s="137"/>
      <c r="K91" s="77"/>
      <c r="L91" s="104" t="s">
        <v>22</v>
      </c>
      <c r="M91" s="189">
        <v>0</v>
      </c>
      <c r="N91" s="137"/>
    </row>
    <row r="92" spans="1:14" s="103" customFormat="1" ht="18.75" customHeight="1" x14ac:dyDescent="0.7">
      <c r="A92" s="21" t="s">
        <v>4</v>
      </c>
      <c r="B92" s="112" t="s">
        <v>4</v>
      </c>
      <c r="C92" s="112" t="s">
        <v>4</v>
      </c>
      <c r="D92" s="168" t="s">
        <v>215</v>
      </c>
      <c r="E92" s="137"/>
      <c r="F92" s="111" t="s">
        <v>18</v>
      </c>
      <c r="G92" s="120">
        <v>2600</v>
      </c>
      <c r="H92" s="120"/>
      <c r="I92" s="189">
        <v>0</v>
      </c>
      <c r="J92" s="137"/>
      <c r="K92" s="77"/>
      <c r="L92" s="104" t="s">
        <v>22</v>
      </c>
      <c r="M92" s="189">
        <v>0</v>
      </c>
      <c r="N92" s="137"/>
    </row>
    <row r="93" spans="1:14" s="103" customFormat="1" ht="18.75" customHeight="1" x14ac:dyDescent="0.7">
      <c r="A93" s="21" t="s">
        <v>4</v>
      </c>
      <c r="B93" s="112" t="s">
        <v>4</v>
      </c>
      <c r="C93" s="168" t="s">
        <v>779</v>
      </c>
      <c r="D93" s="136"/>
      <c r="E93" s="137"/>
      <c r="F93" s="111" t="s">
        <v>4</v>
      </c>
      <c r="G93" s="120"/>
      <c r="H93" s="120"/>
      <c r="I93" s="189" t="s">
        <v>4</v>
      </c>
      <c r="J93" s="137"/>
      <c r="K93" s="77"/>
      <c r="L93" s="104" t="s">
        <v>4</v>
      </c>
      <c r="M93" s="189" t="s">
        <v>4</v>
      </c>
      <c r="N93" s="137"/>
    </row>
    <row r="94" spans="1:14" s="103" customFormat="1" ht="18.75" customHeight="1" x14ac:dyDescent="0.7">
      <c r="A94" s="21" t="s">
        <v>4</v>
      </c>
      <c r="B94" s="112" t="s">
        <v>4</v>
      </c>
      <c r="C94" s="112" t="s">
        <v>4</v>
      </c>
      <c r="D94" s="168" t="s">
        <v>955</v>
      </c>
      <c r="E94" s="137"/>
      <c r="F94" s="111" t="s">
        <v>18</v>
      </c>
      <c r="G94" s="120" t="s">
        <v>18</v>
      </c>
      <c r="H94" s="120"/>
      <c r="I94" s="189">
        <v>0</v>
      </c>
      <c r="J94" s="137"/>
      <c r="K94" s="77"/>
      <c r="L94" s="104" t="s">
        <v>22</v>
      </c>
      <c r="M94" s="189">
        <v>0</v>
      </c>
      <c r="N94" s="137"/>
    </row>
    <row r="95" spans="1:14" s="103" customFormat="1" ht="18.75" customHeight="1" x14ac:dyDescent="0.7">
      <c r="A95" s="179" t="s">
        <v>217</v>
      </c>
      <c r="B95" s="136"/>
      <c r="C95" s="136"/>
      <c r="D95" s="136"/>
      <c r="E95" s="137"/>
      <c r="F95" s="123">
        <f>F67+F68+F69+F70+F71+F72+F73+F74+F75+F79+F80+F82+F83+F85+F86+F87+F89+F90+F91+F92+F94</f>
        <v>33000</v>
      </c>
      <c r="G95" s="123">
        <f t="shared" ref="G95:H95" si="12">G67+G68+G69+G70+G71+G72+G73+G74+G75+G79+G80+G82+G83+G85+G86+G87+G89+G90+G91+G92+G94</f>
        <v>122440</v>
      </c>
      <c r="H95" s="123">
        <f t="shared" si="12"/>
        <v>83520</v>
      </c>
      <c r="I95" s="216">
        <f>I67+I68+I69+I70+I71+I72+I73+I74+I75+I79+I80+I82+I83+I85+I86+I87+I89+I90+I92+I94</f>
        <v>0</v>
      </c>
      <c r="J95" s="186"/>
      <c r="K95" s="78"/>
      <c r="L95" s="108" t="s">
        <v>22</v>
      </c>
      <c r="M95" s="216">
        <f>M67+M68+M69+M70+M71+M72+M73+M74+M75+M79+M80+M82+M83+M85+M86+M87+M89+M90+M92+M94</f>
        <v>0</v>
      </c>
      <c r="N95" s="186"/>
    </row>
    <row r="96" spans="1:14" s="103" customFormat="1" ht="18.75" customHeight="1" x14ac:dyDescent="0.7">
      <c r="A96" s="179" t="s">
        <v>219</v>
      </c>
      <c r="B96" s="136"/>
      <c r="C96" s="136"/>
      <c r="D96" s="136"/>
      <c r="E96" s="137"/>
      <c r="F96" s="116" t="s">
        <v>218</v>
      </c>
      <c r="G96" s="118">
        <f>G95</f>
        <v>122440</v>
      </c>
      <c r="H96" s="118">
        <f>H95</f>
        <v>83520</v>
      </c>
      <c r="I96" s="216">
        <f>I95</f>
        <v>0</v>
      </c>
      <c r="J96" s="186"/>
      <c r="K96" s="78"/>
      <c r="L96" s="108" t="s">
        <v>22</v>
      </c>
      <c r="M96" s="216">
        <f>M95</f>
        <v>0</v>
      </c>
      <c r="N96" s="186"/>
    </row>
    <row r="97" spans="1:16" s="103" customFormat="1" ht="18.75" customHeight="1" x14ac:dyDescent="0.7">
      <c r="A97" s="19" t="s">
        <v>4</v>
      </c>
      <c r="B97" s="178" t="s">
        <v>220</v>
      </c>
      <c r="C97" s="136"/>
      <c r="D97" s="136"/>
      <c r="E97" s="137"/>
      <c r="F97" s="109" t="s">
        <v>4</v>
      </c>
      <c r="G97" s="33"/>
      <c r="H97" s="33"/>
      <c r="I97" s="183"/>
      <c r="J97" s="137"/>
      <c r="K97" s="77"/>
      <c r="L97" s="108" t="s">
        <v>4</v>
      </c>
      <c r="M97" s="174"/>
      <c r="N97" s="173"/>
    </row>
    <row r="98" spans="1:16" s="103" customFormat="1" ht="18.75" customHeight="1" x14ac:dyDescent="0.7">
      <c r="A98" s="19" t="s">
        <v>4</v>
      </c>
      <c r="B98" s="178" t="s">
        <v>221</v>
      </c>
      <c r="C98" s="136"/>
      <c r="D98" s="136"/>
      <c r="E98" s="137"/>
      <c r="F98" s="109" t="s">
        <v>4</v>
      </c>
      <c r="G98" s="33"/>
      <c r="H98" s="33"/>
      <c r="I98" s="183" t="s">
        <v>4</v>
      </c>
      <c r="J98" s="137"/>
      <c r="K98" s="77"/>
      <c r="L98" s="108" t="s">
        <v>4</v>
      </c>
      <c r="M98" s="174" t="s">
        <v>4</v>
      </c>
      <c r="N98" s="173"/>
    </row>
    <row r="99" spans="1:16" s="103" customFormat="1" ht="18.75" customHeight="1" x14ac:dyDescent="0.7">
      <c r="A99" s="21" t="s">
        <v>4</v>
      </c>
      <c r="B99" s="112" t="s">
        <v>4</v>
      </c>
      <c r="C99" s="168" t="s">
        <v>221</v>
      </c>
      <c r="D99" s="136"/>
      <c r="E99" s="137"/>
      <c r="F99" s="111"/>
      <c r="G99" s="120"/>
      <c r="H99" s="120"/>
      <c r="I99" s="189"/>
      <c r="J99" s="137"/>
      <c r="K99" s="77"/>
      <c r="L99" s="104"/>
      <c r="M99" s="172"/>
      <c r="N99" s="173"/>
    </row>
    <row r="100" spans="1:16" s="103" customFormat="1" ht="18.75" customHeight="1" x14ac:dyDescent="0.7">
      <c r="A100" s="21" t="s">
        <v>4</v>
      </c>
      <c r="B100" s="112" t="s">
        <v>4</v>
      </c>
      <c r="C100" s="112" t="s">
        <v>4</v>
      </c>
      <c r="D100" s="168" t="s">
        <v>222</v>
      </c>
      <c r="E100" s="137"/>
      <c r="F100" s="111" t="s">
        <v>18</v>
      </c>
      <c r="G100" s="120">
        <v>18000</v>
      </c>
      <c r="H100" s="120">
        <v>0</v>
      </c>
      <c r="I100" s="172">
        <v>20000</v>
      </c>
      <c r="J100" s="173"/>
      <c r="K100" s="77">
        <f t="shared" ref="K100" si="13">(M100-I100)*100/M100</f>
        <v>0</v>
      </c>
      <c r="L100" s="104" t="s">
        <v>22</v>
      </c>
      <c r="M100" s="172">
        <v>20000</v>
      </c>
      <c r="N100" s="173"/>
    </row>
    <row r="101" spans="1:16" s="103" customFormat="1" ht="18.75" customHeight="1" x14ac:dyDescent="0.7">
      <c r="A101" s="171" t="s">
        <v>4</v>
      </c>
      <c r="B101" s="158"/>
      <c r="C101" s="158"/>
      <c r="D101" s="158"/>
      <c r="E101" s="171" t="s">
        <v>4</v>
      </c>
      <c r="F101" s="158"/>
      <c r="G101" s="158"/>
      <c r="H101" s="158"/>
      <c r="I101" s="158"/>
      <c r="J101" s="171">
        <v>22</v>
      </c>
      <c r="K101" s="158"/>
      <c r="L101" s="158"/>
      <c r="M101" s="158"/>
      <c r="N101" s="158"/>
    </row>
    <row r="102" spans="1:16" s="103" customFormat="1" ht="21.75" customHeight="1" x14ac:dyDescent="0.7">
      <c r="A102" s="159" t="s">
        <v>1055</v>
      </c>
      <c r="B102" s="160"/>
      <c r="C102" s="160"/>
      <c r="D102" s="160"/>
      <c r="E102" s="161"/>
      <c r="F102" s="220" t="s">
        <v>5</v>
      </c>
      <c r="G102" s="221"/>
      <c r="H102" s="222"/>
      <c r="I102" s="210" t="s">
        <v>6</v>
      </c>
      <c r="J102" s="218"/>
      <c r="K102" s="218"/>
      <c r="L102" s="218"/>
      <c r="M102" s="218"/>
      <c r="N102" s="211"/>
    </row>
    <row r="103" spans="1:16" s="103" customFormat="1" ht="24" customHeight="1" x14ac:dyDescent="0.7">
      <c r="A103" s="162"/>
      <c r="B103" s="163"/>
      <c r="C103" s="163"/>
      <c r="D103" s="163"/>
      <c r="E103" s="164"/>
      <c r="F103" s="64" t="s">
        <v>9</v>
      </c>
      <c r="G103" s="65" t="s">
        <v>10</v>
      </c>
      <c r="H103" s="65" t="s">
        <v>12</v>
      </c>
      <c r="I103" s="210" t="s">
        <v>1060</v>
      </c>
      <c r="J103" s="211"/>
      <c r="K103" s="214" t="s">
        <v>11</v>
      </c>
      <c r="L103" s="215"/>
      <c r="M103" s="210" t="s">
        <v>1096</v>
      </c>
      <c r="N103" s="211"/>
    </row>
    <row r="104" spans="1:16" s="103" customFormat="1" ht="18.75" customHeight="1" x14ac:dyDescent="0.7">
      <c r="A104" s="179" t="s">
        <v>223</v>
      </c>
      <c r="B104" s="136"/>
      <c r="C104" s="136"/>
      <c r="D104" s="136"/>
      <c r="E104" s="137"/>
      <c r="F104" s="116" t="str">
        <f>F100</f>
        <v>0</v>
      </c>
      <c r="G104" s="110">
        <f t="shared" ref="G104:H104" si="14">G100</f>
        <v>18000</v>
      </c>
      <c r="H104" s="116">
        <f t="shared" si="14"/>
        <v>0</v>
      </c>
      <c r="I104" s="184">
        <f>I100</f>
        <v>20000</v>
      </c>
      <c r="J104" s="187"/>
      <c r="K104" s="78">
        <f>(M104-I104)*100/M104</f>
        <v>0</v>
      </c>
      <c r="L104" s="108" t="s">
        <v>22</v>
      </c>
      <c r="M104" s="184">
        <f>M100</f>
        <v>20000</v>
      </c>
      <c r="N104" s="173"/>
    </row>
    <row r="105" spans="1:16" s="103" customFormat="1" ht="18.75" customHeight="1" x14ac:dyDescent="0.7">
      <c r="A105" s="179" t="s">
        <v>224</v>
      </c>
      <c r="B105" s="136"/>
      <c r="C105" s="136"/>
      <c r="D105" s="136"/>
      <c r="E105" s="137"/>
      <c r="F105" s="116" t="str">
        <f>F104</f>
        <v>0</v>
      </c>
      <c r="G105" s="110">
        <f t="shared" ref="G105" si="15">G104</f>
        <v>18000</v>
      </c>
      <c r="H105" s="116">
        <f>H104</f>
        <v>0</v>
      </c>
      <c r="I105" s="184">
        <f>I104</f>
        <v>20000</v>
      </c>
      <c r="J105" s="187"/>
      <c r="K105" s="78">
        <f>(M105-I105)*100/M105</f>
        <v>0</v>
      </c>
      <c r="L105" s="108" t="s">
        <v>22</v>
      </c>
      <c r="M105" s="184">
        <f>M104</f>
        <v>20000</v>
      </c>
      <c r="N105" s="173"/>
    </row>
    <row r="106" spans="1:16" s="103" customFormat="1" ht="18.75" customHeight="1" x14ac:dyDescent="0.7">
      <c r="A106" s="19" t="s">
        <v>4</v>
      </c>
      <c r="B106" s="178" t="s">
        <v>225</v>
      </c>
      <c r="C106" s="136"/>
      <c r="D106" s="136"/>
      <c r="E106" s="137"/>
      <c r="F106" s="109" t="s">
        <v>4</v>
      </c>
      <c r="G106" s="33" t="s">
        <v>4</v>
      </c>
      <c r="H106" s="33" t="s">
        <v>4</v>
      </c>
      <c r="I106" s="174" t="s">
        <v>4</v>
      </c>
      <c r="J106" s="173"/>
      <c r="K106" s="77"/>
      <c r="L106" s="108" t="s">
        <v>4</v>
      </c>
      <c r="M106" s="174" t="s">
        <v>4</v>
      </c>
      <c r="N106" s="173"/>
    </row>
    <row r="107" spans="1:16" s="103" customFormat="1" ht="18.75" customHeight="1" x14ac:dyDescent="0.7">
      <c r="A107" s="19" t="s">
        <v>4</v>
      </c>
      <c r="B107" s="178" t="s">
        <v>226</v>
      </c>
      <c r="C107" s="136"/>
      <c r="D107" s="136"/>
      <c r="E107" s="137"/>
      <c r="F107" s="109" t="s">
        <v>4</v>
      </c>
      <c r="G107" s="33" t="s">
        <v>4</v>
      </c>
      <c r="H107" s="33" t="s">
        <v>4</v>
      </c>
      <c r="I107" s="174" t="s">
        <v>4</v>
      </c>
      <c r="J107" s="173"/>
      <c r="K107" s="77"/>
      <c r="L107" s="108" t="s">
        <v>4</v>
      </c>
      <c r="M107" s="174" t="s">
        <v>4</v>
      </c>
      <c r="N107" s="173"/>
    </row>
    <row r="108" spans="1:16" s="103" customFormat="1" ht="18.75" customHeight="1" x14ac:dyDescent="0.7">
      <c r="A108" s="21" t="s">
        <v>4</v>
      </c>
      <c r="B108" s="112" t="s">
        <v>4</v>
      </c>
      <c r="C108" s="168" t="s">
        <v>227</v>
      </c>
      <c r="D108" s="136"/>
      <c r="E108" s="137"/>
      <c r="F108" s="111" t="s">
        <v>4</v>
      </c>
      <c r="G108" s="120" t="s">
        <v>4</v>
      </c>
      <c r="H108" s="120" t="s">
        <v>4</v>
      </c>
      <c r="I108" s="172" t="s">
        <v>4</v>
      </c>
      <c r="J108" s="173"/>
      <c r="K108" s="77"/>
      <c r="L108" s="104" t="s">
        <v>4</v>
      </c>
      <c r="M108" s="172" t="s">
        <v>4</v>
      </c>
      <c r="N108" s="173"/>
    </row>
    <row r="109" spans="1:16" s="103" customFormat="1" ht="18.75" customHeight="1" x14ac:dyDescent="0.7">
      <c r="A109" s="21" t="s">
        <v>4</v>
      </c>
      <c r="B109" s="112" t="s">
        <v>4</v>
      </c>
      <c r="C109" s="112" t="s">
        <v>4</v>
      </c>
      <c r="D109" s="168" t="s">
        <v>1102</v>
      </c>
      <c r="E109" s="137"/>
      <c r="F109" s="111" t="s">
        <v>18</v>
      </c>
      <c r="G109" s="120">
        <v>15000</v>
      </c>
      <c r="H109" s="120">
        <v>12500</v>
      </c>
      <c r="I109" s="172">
        <v>13000</v>
      </c>
      <c r="J109" s="173"/>
      <c r="K109" s="77">
        <f t="shared" ref="K109:K124" si="16">(M109-I109)*100/M109</f>
        <v>13.333333333333334</v>
      </c>
      <c r="L109" s="104" t="s">
        <v>22</v>
      </c>
      <c r="M109" s="172">
        <v>15000</v>
      </c>
      <c r="N109" s="173"/>
    </row>
    <row r="110" spans="1:16" s="103" customFormat="1" ht="18.75" customHeight="1" x14ac:dyDescent="0.7">
      <c r="A110" s="179" t="s">
        <v>229</v>
      </c>
      <c r="B110" s="136"/>
      <c r="C110" s="136"/>
      <c r="D110" s="136"/>
      <c r="E110" s="137"/>
      <c r="F110" s="116" t="str">
        <f>F109</f>
        <v>0</v>
      </c>
      <c r="G110" s="118">
        <f t="shared" ref="G110:H111" si="17">G109</f>
        <v>15000</v>
      </c>
      <c r="H110" s="118">
        <f t="shared" si="17"/>
        <v>12500</v>
      </c>
      <c r="I110" s="184">
        <f>I109</f>
        <v>13000</v>
      </c>
      <c r="J110" s="173"/>
      <c r="K110" s="78">
        <f t="shared" si="16"/>
        <v>13.333333333333334</v>
      </c>
      <c r="L110" s="108" t="s">
        <v>22</v>
      </c>
      <c r="M110" s="184">
        <f>M109</f>
        <v>15000</v>
      </c>
      <c r="N110" s="173"/>
    </row>
    <row r="111" spans="1:16" s="103" customFormat="1" ht="18.75" customHeight="1" x14ac:dyDescent="0.7">
      <c r="A111" s="179" t="s">
        <v>230</v>
      </c>
      <c r="B111" s="136"/>
      <c r="C111" s="136"/>
      <c r="D111" s="136"/>
      <c r="E111" s="137"/>
      <c r="F111" s="118" t="str">
        <f>F110</f>
        <v>0</v>
      </c>
      <c r="G111" s="118">
        <f t="shared" si="17"/>
        <v>15000</v>
      </c>
      <c r="H111" s="118">
        <f t="shared" si="17"/>
        <v>12500</v>
      </c>
      <c r="I111" s="184">
        <f>I110</f>
        <v>13000</v>
      </c>
      <c r="J111" s="173"/>
      <c r="K111" s="78">
        <f t="shared" si="16"/>
        <v>13.333333333333334</v>
      </c>
      <c r="L111" s="108" t="s">
        <v>22</v>
      </c>
      <c r="M111" s="184">
        <f>M110</f>
        <v>15000</v>
      </c>
      <c r="N111" s="173"/>
    </row>
    <row r="112" spans="1:16" s="103" customFormat="1" ht="18.75" customHeight="1" x14ac:dyDescent="0.7">
      <c r="A112" s="180" t="s">
        <v>231</v>
      </c>
      <c r="B112" s="181"/>
      <c r="C112" s="181"/>
      <c r="D112" s="181"/>
      <c r="E112" s="182"/>
      <c r="F112" s="124">
        <f>F25+F63+F96+F105+F111</f>
        <v>9277948.2100000009</v>
      </c>
      <c r="G112" s="124">
        <f t="shared" ref="G112:H112" si="18">G25+G63+G96+G105+G111</f>
        <v>9613796.0800000001</v>
      </c>
      <c r="H112" s="124">
        <f t="shared" si="18"/>
        <v>9411540.8200000003</v>
      </c>
      <c r="I112" s="200">
        <f>I25+I63+I96+I105+I111</f>
        <v>11718600</v>
      </c>
      <c r="J112" s="201"/>
      <c r="K112" s="79">
        <f t="shared" si="16"/>
        <v>1.1298863026596875</v>
      </c>
      <c r="L112" s="66" t="s">
        <v>22</v>
      </c>
      <c r="M112" s="200">
        <f>M25+M63+M96+M105+M111</f>
        <v>11852520</v>
      </c>
      <c r="N112" s="201"/>
      <c r="P112" s="103">
        <v>10703140</v>
      </c>
    </row>
    <row r="113" spans="1:14" s="103" customFormat="1" ht="18.75" customHeight="1" x14ac:dyDescent="0.7">
      <c r="A113" s="223" t="s">
        <v>1027</v>
      </c>
      <c r="B113" s="224"/>
      <c r="C113" s="224"/>
      <c r="D113" s="224"/>
      <c r="E113" s="225"/>
      <c r="F113" s="125" t="s">
        <v>4</v>
      </c>
      <c r="G113" s="35"/>
      <c r="H113" s="35"/>
      <c r="I113" s="246" t="s">
        <v>4</v>
      </c>
      <c r="J113" s="146"/>
      <c r="K113" s="80"/>
      <c r="L113" s="20" t="s">
        <v>4</v>
      </c>
      <c r="M113" s="176" t="s">
        <v>4</v>
      </c>
      <c r="N113" s="177"/>
    </row>
    <row r="114" spans="1:14" s="103" customFormat="1" ht="18.75" customHeight="1" x14ac:dyDescent="0.7">
      <c r="A114" s="19" t="s">
        <v>4</v>
      </c>
      <c r="B114" s="178" t="s">
        <v>15</v>
      </c>
      <c r="C114" s="136"/>
      <c r="D114" s="136"/>
      <c r="E114" s="137"/>
      <c r="F114" s="109" t="s">
        <v>4</v>
      </c>
      <c r="G114" s="33"/>
      <c r="H114" s="33"/>
      <c r="I114" s="183" t="s">
        <v>4</v>
      </c>
      <c r="J114" s="137"/>
      <c r="K114" s="77"/>
      <c r="L114" s="108" t="s">
        <v>4</v>
      </c>
      <c r="M114" s="174" t="s">
        <v>4</v>
      </c>
      <c r="N114" s="173"/>
    </row>
    <row r="115" spans="1:14" s="103" customFormat="1" ht="18.75" customHeight="1" x14ac:dyDescent="0.7">
      <c r="A115" s="19" t="s">
        <v>4</v>
      </c>
      <c r="B115" s="178" t="s">
        <v>44</v>
      </c>
      <c r="C115" s="136"/>
      <c r="D115" s="136"/>
      <c r="E115" s="137"/>
      <c r="F115" s="109" t="s">
        <v>4</v>
      </c>
      <c r="G115" s="33"/>
      <c r="H115" s="33"/>
      <c r="I115" s="183" t="s">
        <v>4</v>
      </c>
      <c r="J115" s="137"/>
      <c r="K115" s="77"/>
      <c r="L115" s="108" t="s">
        <v>4</v>
      </c>
      <c r="M115" s="174" t="s">
        <v>4</v>
      </c>
      <c r="N115" s="173"/>
    </row>
    <row r="116" spans="1:14" s="103" customFormat="1" ht="18.75" customHeight="1" x14ac:dyDescent="0.7">
      <c r="A116" s="21" t="s">
        <v>4</v>
      </c>
      <c r="B116" s="112" t="s">
        <v>4</v>
      </c>
      <c r="C116" s="168" t="s">
        <v>45</v>
      </c>
      <c r="D116" s="136"/>
      <c r="E116" s="137"/>
      <c r="F116" s="22">
        <v>496140</v>
      </c>
      <c r="G116" s="120">
        <v>702642</v>
      </c>
      <c r="H116" s="105">
        <v>935520</v>
      </c>
      <c r="I116" s="172">
        <v>1580040</v>
      </c>
      <c r="J116" s="173"/>
      <c r="K116" s="77">
        <f t="shared" si="16"/>
        <v>14.355405229608429</v>
      </c>
      <c r="L116" s="104" t="s">
        <v>22</v>
      </c>
      <c r="M116" s="172">
        <v>1844880</v>
      </c>
      <c r="N116" s="173"/>
    </row>
    <row r="117" spans="1:14" s="103" customFormat="1" ht="18.75" customHeight="1" x14ac:dyDescent="0.7">
      <c r="A117" s="21" t="s">
        <v>4</v>
      </c>
      <c r="B117" s="112" t="s">
        <v>4</v>
      </c>
      <c r="C117" s="168" t="s">
        <v>51</v>
      </c>
      <c r="D117" s="136"/>
      <c r="E117" s="137"/>
      <c r="F117" s="22">
        <v>42000</v>
      </c>
      <c r="G117" s="120">
        <v>42000</v>
      </c>
      <c r="H117" s="105">
        <v>42000</v>
      </c>
      <c r="I117" s="172" t="s">
        <v>243</v>
      </c>
      <c r="J117" s="173"/>
      <c r="K117" s="77">
        <f t="shared" si="16"/>
        <v>0</v>
      </c>
      <c r="L117" s="104" t="s">
        <v>22</v>
      </c>
      <c r="M117" s="172" t="s">
        <v>243</v>
      </c>
      <c r="N117" s="173"/>
    </row>
    <row r="118" spans="1:14" s="103" customFormat="1" ht="18.75" customHeight="1" x14ac:dyDescent="0.7">
      <c r="A118" s="21" t="s">
        <v>4</v>
      </c>
      <c r="B118" s="112" t="s">
        <v>4</v>
      </c>
      <c r="C118" s="168" t="s">
        <v>55</v>
      </c>
      <c r="D118" s="136"/>
      <c r="E118" s="137"/>
      <c r="F118" s="22">
        <v>411240</v>
      </c>
      <c r="G118" s="120">
        <v>372480</v>
      </c>
      <c r="H118" s="105">
        <v>427785</v>
      </c>
      <c r="I118" s="172">
        <v>460200</v>
      </c>
      <c r="J118" s="173"/>
      <c r="K118" s="77">
        <f t="shared" si="16"/>
        <v>-1.4304291287386215</v>
      </c>
      <c r="L118" s="104" t="s">
        <v>22</v>
      </c>
      <c r="M118" s="172">
        <v>453710</v>
      </c>
      <c r="N118" s="173"/>
    </row>
    <row r="119" spans="1:14" s="103" customFormat="1" ht="18.75" customHeight="1" x14ac:dyDescent="0.7">
      <c r="A119" s="21" t="s">
        <v>4</v>
      </c>
      <c r="B119" s="112" t="s">
        <v>4</v>
      </c>
      <c r="C119" s="168" t="s">
        <v>61</v>
      </c>
      <c r="D119" s="136"/>
      <c r="E119" s="137"/>
      <c r="F119" s="22">
        <v>64980</v>
      </c>
      <c r="G119" s="120">
        <v>53006</v>
      </c>
      <c r="H119" s="105">
        <v>43619</v>
      </c>
      <c r="I119" s="172">
        <v>72000</v>
      </c>
      <c r="J119" s="173"/>
      <c r="K119" s="77">
        <f t="shared" si="16"/>
        <v>10.559006211180124</v>
      </c>
      <c r="L119" s="104" t="s">
        <v>22</v>
      </c>
      <c r="M119" s="172">
        <v>80500</v>
      </c>
      <c r="N119" s="173"/>
    </row>
    <row r="120" spans="1:14" s="103" customFormat="1" ht="18.75" customHeight="1" x14ac:dyDescent="0.7">
      <c r="A120" s="179" t="s">
        <v>71</v>
      </c>
      <c r="B120" s="136"/>
      <c r="C120" s="136"/>
      <c r="D120" s="136"/>
      <c r="E120" s="137"/>
      <c r="F120" s="118">
        <f>F116+F117+F118+F119</f>
        <v>1014360</v>
      </c>
      <c r="G120" s="118">
        <f>G116+G117+G118+G119</f>
        <v>1170128</v>
      </c>
      <c r="H120" s="118">
        <f>H116+H117+H118+H119</f>
        <v>1448924</v>
      </c>
      <c r="I120" s="184">
        <f>I116+I117+I118+I119</f>
        <v>2154240</v>
      </c>
      <c r="J120" s="173"/>
      <c r="K120" s="78">
        <f t="shared" si="16"/>
        <v>11.021895096836548</v>
      </c>
      <c r="L120" s="108" t="s">
        <v>22</v>
      </c>
      <c r="M120" s="184">
        <f>M116+M117+M118+M119</f>
        <v>2421090</v>
      </c>
      <c r="N120" s="173"/>
    </row>
    <row r="121" spans="1:14" s="103" customFormat="1" ht="18.75" customHeight="1" x14ac:dyDescent="0.7">
      <c r="A121" s="179" t="s">
        <v>76</v>
      </c>
      <c r="B121" s="136"/>
      <c r="C121" s="136"/>
      <c r="D121" s="136"/>
      <c r="E121" s="137"/>
      <c r="F121" s="23">
        <f>F120</f>
        <v>1014360</v>
      </c>
      <c r="G121" s="23">
        <f t="shared" ref="G121:H121" si="19">G120</f>
        <v>1170128</v>
      </c>
      <c r="H121" s="23">
        <f t="shared" si="19"/>
        <v>1448924</v>
      </c>
      <c r="I121" s="184">
        <f>I120</f>
        <v>2154240</v>
      </c>
      <c r="J121" s="173"/>
      <c r="K121" s="78">
        <f t="shared" si="16"/>
        <v>11.021895096836548</v>
      </c>
      <c r="L121" s="108" t="s">
        <v>22</v>
      </c>
      <c r="M121" s="184">
        <f>M120</f>
        <v>2421090</v>
      </c>
      <c r="N121" s="173"/>
    </row>
    <row r="122" spans="1:14" s="103" customFormat="1" ht="18.75" customHeight="1" x14ac:dyDescent="0.7">
      <c r="A122" s="19" t="s">
        <v>4</v>
      </c>
      <c r="B122" s="178" t="s">
        <v>81</v>
      </c>
      <c r="C122" s="136"/>
      <c r="D122" s="136"/>
      <c r="E122" s="137"/>
      <c r="F122" s="109" t="s">
        <v>4</v>
      </c>
      <c r="G122" s="33"/>
      <c r="H122" s="33"/>
      <c r="I122" s="183" t="s">
        <v>4</v>
      </c>
      <c r="J122" s="137"/>
      <c r="K122" s="77"/>
      <c r="L122" s="108" t="s">
        <v>4</v>
      </c>
      <c r="M122" s="174" t="s">
        <v>4</v>
      </c>
      <c r="N122" s="173"/>
    </row>
    <row r="123" spans="1:14" s="103" customFormat="1" ht="18.75" customHeight="1" x14ac:dyDescent="0.7">
      <c r="A123" s="19" t="s">
        <v>4</v>
      </c>
      <c r="B123" s="178" t="s">
        <v>82</v>
      </c>
      <c r="C123" s="136"/>
      <c r="D123" s="136"/>
      <c r="E123" s="137"/>
      <c r="F123" s="109" t="s">
        <v>4</v>
      </c>
      <c r="G123" s="33"/>
      <c r="H123" s="33"/>
      <c r="I123" s="183" t="s">
        <v>4</v>
      </c>
      <c r="J123" s="137"/>
      <c r="K123" s="77"/>
      <c r="L123" s="108" t="s">
        <v>4</v>
      </c>
      <c r="M123" s="174" t="s">
        <v>4</v>
      </c>
      <c r="N123" s="173"/>
    </row>
    <row r="124" spans="1:14" s="103" customFormat="1" ht="18.75" customHeight="1" x14ac:dyDescent="0.7">
      <c r="A124" s="21" t="s">
        <v>4</v>
      </c>
      <c r="B124" s="112" t="s">
        <v>4</v>
      </c>
      <c r="C124" s="168" t="s">
        <v>83</v>
      </c>
      <c r="D124" s="136"/>
      <c r="E124" s="137"/>
      <c r="F124" s="111">
        <v>0</v>
      </c>
      <c r="G124" s="111">
        <v>0</v>
      </c>
      <c r="H124" s="111">
        <v>321150</v>
      </c>
      <c r="I124" s="229">
        <v>50000</v>
      </c>
      <c r="J124" s="230"/>
      <c r="K124" s="77">
        <f t="shared" si="16"/>
        <v>50</v>
      </c>
      <c r="L124" s="104" t="s">
        <v>22</v>
      </c>
      <c r="M124" s="172">
        <v>100000</v>
      </c>
      <c r="N124" s="173"/>
    </row>
    <row r="125" spans="1:14" s="103" customFormat="1" ht="18.75" customHeight="1" x14ac:dyDescent="0.7">
      <c r="A125" s="21" t="s">
        <v>4</v>
      </c>
      <c r="B125" s="112" t="s">
        <v>4</v>
      </c>
      <c r="C125" s="168" t="s">
        <v>87</v>
      </c>
      <c r="D125" s="136"/>
      <c r="E125" s="137"/>
      <c r="F125" s="111" t="s">
        <v>18</v>
      </c>
      <c r="G125" s="111" t="s">
        <v>18</v>
      </c>
      <c r="H125" s="111">
        <v>0</v>
      </c>
      <c r="I125" s="229">
        <v>0</v>
      </c>
      <c r="J125" s="230"/>
      <c r="K125" s="77"/>
      <c r="L125" s="104" t="s">
        <v>22</v>
      </c>
      <c r="M125" s="172">
        <v>0</v>
      </c>
      <c r="N125" s="173"/>
    </row>
    <row r="126" spans="1:14" s="103" customFormat="1" ht="18.75" customHeight="1" x14ac:dyDescent="0.7">
      <c r="A126" s="171" t="s">
        <v>4</v>
      </c>
      <c r="B126" s="158"/>
      <c r="C126" s="158"/>
      <c r="D126" s="158"/>
      <c r="E126" s="171" t="s">
        <v>4</v>
      </c>
      <c r="F126" s="158"/>
      <c r="G126" s="158"/>
      <c r="H126" s="158"/>
      <c r="I126" s="158"/>
      <c r="J126" s="171">
        <v>23</v>
      </c>
      <c r="K126" s="158"/>
      <c r="L126" s="158"/>
      <c r="M126" s="158"/>
      <c r="N126" s="158"/>
    </row>
    <row r="127" spans="1:14" s="103" customFormat="1" ht="21.75" customHeight="1" x14ac:dyDescent="0.7">
      <c r="A127" s="159" t="s">
        <v>1055</v>
      </c>
      <c r="B127" s="160"/>
      <c r="C127" s="160"/>
      <c r="D127" s="160"/>
      <c r="E127" s="161"/>
      <c r="F127" s="220" t="s">
        <v>5</v>
      </c>
      <c r="G127" s="221"/>
      <c r="H127" s="222"/>
      <c r="I127" s="210" t="s">
        <v>6</v>
      </c>
      <c r="J127" s="218"/>
      <c r="K127" s="218"/>
      <c r="L127" s="218"/>
      <c r="M127" s="218"/>
      <c r="N127" s="211"/>
    </row>
    <row r="128" spans="1:14" s="103" customFormat="1" ht="24" customHeight="1" x14ac:dyDescent="0.7">
      <c r="A128" s="162"/>
      <c r="B128" s="163"/>
      <c r="C128" s="163"/>
      <c r="D128" s="163"/>
      <c r="E128" s="164"/>
      <c r="F128" s="64" t="s">
        <v>9</v>
      </c>
      <c r="G128" s="65" t="s">
        <v>10</v>
      </c>
      <c r="H128" s="65" t="s">
        <v>12</v>
      </c>
      <c r="I128" s="210" t="s">
        <v>1060</v>
      </c>
      <c r="J128" s="211"/>
      <c r="K128" s="214" t="s">
        <v>11</v>
      </c>
      <c r="L128" s="215"/>
      <c r="M128" s="210" t="s">
        <v>1096</v>
      </c>
      <c r="N128" s="211"/>
    </row>
    <row r="129" spans="1:14" s="103" customFormat="1" ht="18.75" customHeight="1" x14ac:dyDescent="0.7">
      <c r="A129" s="21" t="s">
        <v>4</v>
      </c>
      <c r="B129" s="112" t="s">
        <v>4</v>
      </c>
      <c r="C129" s="168" t="s">
        <v>90</v>
      </c>
      <c r="D129" s="136"/>
      <c r="E129" s="137"/>
      <c r="F129" s="111" t="s">
        <v>262</v>
      </c>
      <c r="G129" s="120">
        <v>36000</v>
      </c>
      <c r="H129" s="120">
        <v>37500</v>
      </c>
      <c r="I129" s="229">
        <v>48000</v>
      </c>
      <c r="J129" s="230"/>
      <c r="K129" s="77">
        <f>(M129-I129)*100/M129</f>
        <v>-14.285714285714286</v>
      </c>
      <c r="L129" s="104" t="s">
        <v>22</v>
      </c>
      <c r="M129" s="172">
        <v>42000</v>
      </c>
      <c r="N129" s="173"/>
    </row>
    <row r="130" spans="1:14" s="103" customFormat="1" ht="18.75" customHeight="1" x14ac:dyDescent="0.7">
      <c r="A130" s="21" t="s">
        <v>4</v>
      </c>
      <c r="B130" s="112" t="s">
        <v>4</v>
      </c>
      <c r="C130" s="168" t="s">
        <v>96</v>
      </c>
      <c r="D130" s="136"/>
      <c r="E130" s="137"/>
      <c r="F130" s="111" t="s">
        <v>265</v>
      </c>
      <c r="G130" s="120">
        <v>11300</v>
      </c>
      <c r="H130" s="120">
        <v>30500</v>
      </c>
      <c r="I130" s="229">
        <v>53000</v>
      </c>
      <c r="J130" s="230"/>
      <c r="K130" s="77">
        <f>(M130-I130)*100/M130</f>
        <v>-76.666666666666671</v>
      </c>
      <c r="L130" s="104" t="s">
        <v>22</v>
      </c>
      <c r="M130" s="172">
        <v>30000</v>
      </c>
      <c r="N130" s="173"/>
    </row>
    <row r="131" spans="1:14" s="103" customFormat="1" ht="18.75" customHeight="1" x14ac:dyDescent="0.7">
      <c r="A131" s="179" t="s">
        <v>102</v>
      </c>
      <c r="B131" s="136"/>
      <c r="C131" s="136"/>
      <c r="D131" s="136"/>
      <c r="E131" s="137"/>
      <c r="F131" s="123">
        <f>F124+F125+F129+F130</f>
        <v>47200</v>
      </c>
      <c r="G131" s="123">
        <f t="shared" ref="G131:H131" si="20">G124+G125+G129+G130</f>
        <v>47300</v>
      </c>
      <c r="H131" s="123">
        <f t="shared" si="20"/>
        <v>389150</v>
      </c>
      <c r="I131" s="184">
        <f>I124+I125+I129+I130</f>
        <v>151000</v>
      </c>
      <c r="J131" s="173"/>
      <c r="K131" s="78">
        <f t="shared" ref="K131:K150" si="21">(M131-I131)*100/M131</f>
        <v>12.209302325581396</v>
      </c>
      <c r="L131" s="108" t="s">
        <v>22</v>
      </c>
      <c r="M131" s="184">
        <f>M124+M125+M129+M130</f>
        <v>172000</v>
      </c>
      <c r="N131" s="173"/>
    </row>
    <row r="132" spans="1:14" s="103" customFormat="1" ht="18.75" customHeight="1" x14ac:dyDescent="0.7">
      <c r="A132" s="19" t="s">
        <v>4</v>
      </c>
      <c r="B132" s="178" t="s">
        <v>107</v>
      </c>
      <c r="C132" s="136"/>
      <c r="D132" s="136"/>
      <c r="E132" s="137"/>
      <c r="F132" s="109" t="s">
        <v>4</v>
      </c>
      <c r="G132" s="33"/>
      <c r="H132" s="33"/>
      <c r="I132" s="174" t="s">
        <v>4</v>
      </c>
      <c r="J132" s="173"/>
      <c r="K132" s="77"/>
      <c r="L132" s="108" t="s">
        <v>4</v>
      </c>
      <c r="M132" s="174" t="s">
        <v>4</v>
      </c>
      <c r="N132" s="173"/>
    </row>
    <row r="133" spans="1:14" s="103" customFormat="1" ht="18.75" customHeight="1" x14ac:dyDescent="0.7">
      <c r="A133" s="21" t="s">
        <v>4</v>
      </c>
      <c r="B133" s="112" t="s">
        <v>4</v>
      </c>
      <c r="C133" s="168" t="s">
        <v>108</v>
      </c>
      <c r="D133" s="136"/>
      <c r="E133" s="137"/>
      <c r="F133" s="111"/>
      <c r="G133" s="120"/>
      <c r="H133" s="120"/>
      <c r="I133" s="172"/>
      <c r="J133" s="173"/>
      <c r="K133" s="77"/>
      <c r="L133" s="104"/>
      <c r="M133" s="172"/>
      <c r="N133" s="173"/>
    </row>
    <row r="134" spans="1:14" s="103" customFormat="1" ht="18.75" customHeight="1" x14ac:dyDescent="0.7">
      <c r="A134" s="21" t="s">
        <v>4</v>
      </c>
      <c r="B134" s="112" t="s">
        <v>4</v>
      </c>
      <c r="C134" s="112" t="s">
        <v>4</v>
      </c>
      <c r="D134" s="168" t="s">
        <v>108</v>
      </c>
      <c r="E134" s="137"/>
      <c r="F134" s="120">
        <v>90000</v>
      </c>
      <c r="G134" s="120">
        <v>183000</v>
      </c>
      <c r="H134" s="120">
        <v>131700</v>
      </c>
      <c r="I134" s="172">
        <v>100000</v>
      </c>
      <c r="J134" s="173"/>
      <c r="K134" s="77">
        <f t="shared" si="21"/>
        <v>9.0909090909090917</v>
      </c>
      <c r="L134" s="104" t="s">
        <v>22</v>
      </c>
      <c r="M134" s="172">
        <v>110000</v>
      </c>
      <c r="N134" s="173"/>
    </row>
    <row r="135" spans="1:14" s="103" customFormat="1" ht="18.75" customHeight="1" x14ac:dyDescent="0.7">
      <c r="A135" s="21" t="s">
        <v>4</v>
      </c>
      <c r="B135" s="112" t="s">
        <v>4</v>
      </c>
      <c r="C135" s="168" t="s">
        <v>121</v>
      </c>
      <c r="D135" s="136"/>
      <c r="E135" s="137"/>
      <c r="F135" s="120" t="s">
        <v>4</v>
      </c>
      <c r="G135" s="120"/>
      <c r="H135" s="120"/>
      <c r="I135" s="172" t="s">
        <v>4</v>
      </c>
      <c r="J135" s="173"/>
      <c r="K135" s="77"/>
      <c r="L135" s="104" t="s">
        <v>4</v>
      </c>
      <c r="M135" s="172" t="s">
        <v>4</v>
      </c>
      <c r="N135" s="173"/>
    </row>
    <row r="136" spans="1:14" s="103" customFormat="1" ht="18.75" customHeight="1" x14ac:dyDescent="0.7">
      <c r="A136" s="21" t="s">
        <v>4</v>
      </c>
      <c r="B136" s="112" t="s">
        <v>4</v>
      </c>
      <c r="C136" s="112" t="s">
        <v>4</v>
      </c>
      <c r="D136" s="168" t="s">
        <v>133</v>
      </c>
      <c r="E136" s="137"/>
      <c r="F136" s="120">
        <v>0</v>
      </c>
      <c r="G136" s="120">
        <v>7920</v>
      </c>
      <c r="H136" s="120">
        <v>450</v>
      </c>
      <c r="I136" s="172" t="s">
        <v>137</v>
      </c>
      <c r="J136" s="173"/>
      <c r="K136" s="77">
        <f t="shared" si="21"/>
        <v>0</v>
      </c>
      <c r="L136" s="104" t="s">
        <v>22</v>
      </c>
      <c r="M136" s="172" t="s">
        <v>137</v>
      </c>
      <c r="N136" s="173"/>
    </row>
    <row r="137" spans="1:14" s="103" customFormat="1" ht="18.75" customHeight="1" x14ac:dyDescent="0.7">
      <c r="A137" s="21" t="s">
        <v>4</v>
      </c>
      <c r="B137" s="112" t="s">
        <v>4</v>
      </c>
      <c r="C137" s="112" t="s">
        <v>4</v>
      </c>
      <c r="D137" s="168" t="s">
        <v>147</v>
      </c>
      <c r="E137" s="137"/>
      <c r="F137" s="120">
        <v>54390</v>
      </c>
      <c r="G137" s="120">
        <v>57900</v>
      </c>
      <c r="H137" s="120">
        <v>28924</v>
      </c>
      <c r="I137" s="172">
        <v>40000</v>
      </c>
      <c r="J137" s="173"/>
      <c r="K137" s="77">
        <f t="shared" si="21"/>
        <v>20</v>
      </c>
      <c r="L137" s="104" t="s">
        <v>22</v>
      </c>
      <c r="M137" s="172">
        <v>50000</v>
      </c>
      <c r="N137" s="173"/>
    </row>
    <row r="138" spans="1:14" s="103" customFormat="1" ht="18.75" customHeight="1" x14ac:dyDescent="0.7">
      <c r="A138" s="21" t="s">
        <v>4</v>
      </c>
      <c r="B138" s="112" t="s">
        <v>4</v>
      </c>
      <c r="C138" s="112" t="s">
        <v>4</v>
      </c>
      <c r="D138" s="196" t="s">
        <v>977</v>
      </c>
      <c r="E138" s="168"/>
      <c r="F138" s="120" t="s">
        <v>18</v>
      </c>
      <c r="G138" s="120" t="s">
        <v>18</v>
      </c>
      <c r="H138" s="120">
        <v>0</v>
      </c>
      <c r="I138" s="227" t="s">
        <v>18</v>
      </c>
      <c r="J138" s="228"/>
      <c r="K138" s="77"/>
      <c r="L138" s="104" t="s">
        <v>22</v>
      </c>
      <c r="M138" s="189">
        <v>0</v>
      </c>
      <c r="N138" s="137"/>
    </row>
    <row r="139" spans="1:14" s="103" customFormat="1" ht="18.75" customHeight="1" x14ac:dyDescent="0.7">
      <c r="A139" s="21" t="s">
        <v>4</v>
      </c>
      <c r="B139" s="112" t="s">
        <v>4</v>
      </c>
      <c r="C139" s="112" t="s">
        <v>4</v>
      </c>
      <c r="D139" s="168" t="s">
        <v>1061</v>
      </c>
      <c r="E139" s="137"/>
      <c r="F139" s="120" t="s">
        <v>18</v>
      </c>
      <c r="G139" s="120" t="s">
        <v>18</v>
      </c>
      <c r="H139" s="120">
        <v>0</v>
      </c>
      <c r="I139" s="227">
        <v>0</v>
      </c>
      <c r="J139" s="228"/>
      <c r="K139" s="77"/>
      <c r="L139" s="104" t="s">
        <v>22</v>
      </c>
      <c r="M139" s="189">
        <v>0</v>
      </c>
      <c r="N139" s="137"/>
    </row>
    <row r="140" spans="1:14" s="103" customFormat="1" ht="18.75" customHeight="1" x14ac:dyDescent="0.7">
      <c r="A140" s="21" t="s">
        <v>4</v>
      </c>
      <c r="B140" s="112" t="s">
        <v>4</v>
      </c>
      <c r="C140" s="168" t="s">
        <v>282</v>
      </c>
      <c r="D140" s="136"/>
      <c r="E140" s="137"/>
      <c r="F140" s="120">
        <v>91257</v>
      </c>
      <c r="G140" s="120">
        <v>66196.479999999996</v>
      </c>
      <c r="H140" s="120">
        <v>249533.27</v>
      </c>
      <c r="I140" s="172">
        <v>200000</v>
      </c>
      <c r="J140" s="173"/>
      <c r="K140" s="77">
        <f t="shared" si="21"/>
        <v>33.333333333333336</v>
      </c>
      <c r="L140" s="104" t="s">
        <v>22</v>
      </c>
      <c r="M140" s="172">
        <v>300000</v>
      </c>
      <c r="N140" s="173"/>
    </row>
    <row r="141" spans="1:14" s="103" customFormat="1" ht="18.75" customHeight="1" x14ac:dyDescent="0.7">
      <c r="A141" s="179" t="s">
        <v>154</v>
      </c>
      <c r="B141" s="136"/>
      <c r="C141" s="136"/>
      <c r="D141" s="136"/>
      <c r="E141" s="137"/>
      <c r="F141" s="118">
        <f>F134+F136+F137+F138+F139+F140</f>
        <v>235647</v>
      </c>
      <c r="G141" s="118">
        <f t="shared" ref="G141:H141" si="22">G134+G136+G137+G138+G139+G140</f>
        <v>315016.48</v>
      </c>
      <c r="H141" s="118">
        <f t="shared" si="22"/>
        <v>410607.27</v>
      </c>
      <c r="I141" s="184">
        <f>I134+I136+I137+I138+I139+I140</f>
        <v>350000</v>
      </c>
      <c r="J141" s="173"/>
      <c r="K141" s="78">
        <f t="shared" si="21"/>
        <v>25.531914893617021</v>
      </c>
      <c r="L141" s="108" t="s">
        <v>22</v>
      </c>
      <c r="M141" s="184">
        <f>M134+M136+M137+M138+M139+M140</f>
        <v>470000</v>
      </c>
      <c r="N141" s="173"/>
    </row>
    <row r="142" spans="1:14" s="103" customFormat="1" ht="18.75" customHeight="1" x14ac:dyDescent="0.7">
      <c r="A142" s="19" t="s">
        <v>4</v>
      </c>
      <c r="B142" s="178" t="s">
        <v>159</v>
      </c>
      <c r="C142" s="136"/>
      <c r="D142" s="136"/>
      <c r="E142" s="137"/>
      <c r="F142" s="109" t="s">
        <v>4</v>
      </c>
      <c r="G142" s="33"/>
      <c r="H142" s="33"/>
      <c r="I142" s="174" t="s">
        <v>4</v>
      </c>
      <c r="J142" s="173"/>
      <c r="K142" s="77"/>
      <c r="L142" s="108" t="s">
        <v>4</v>
      </c>
      <c r="M142" s="174" t="s">
        <v>4</v>
      </c>
      <c r="N142" s="173"/>
    </row>
    <row r="143" spans="1:14" s="103" customFormat="1" ht="18.75" customHeight="1" x14ac:dyDescent="0.7">
      <c r="A143" s="21" t="s">
        <v>4</v>
      </c>
      <c r="B143" s="112" t="s">
        <v>4</v>
      </c>
      <c r="C143" s="168" t="s">
        <v>160</v>
      </c>
      <c r="D143" s="136"/>
      <c r="E143" s="137"/>
      <c r="F143" s="120">
        <v>46143</v>
      </c>
      <c r="G143" s="120">
        <v>46023</v>
      </c>
      <c r="H143" s="120">
        <v>49727.199999999997</v>
      </c>
      <c r="I143" s="172">
        <v>60000</v>
      </c>
      <c r="J143" s="173"/>
      <c r="K143" s="77">
        <f t="shared" si="21"/>
        <v>0</v>
      </c>
      <c r="L143" s="104" t="s">
        <v>22</v>
      </c>
      <c r="M143" s="172">
        <v>60000</v>
      </c>
      <c r="N143" s="173"/>
    </row>
    <row r="144" spans="1:14" s="103" customFormat="1" ht="18.75" customHeight="1" x14ac:dyDescent="0.7">
      <c r="A144" s="21" t="s">
        <v>4</v>
      </c>
      <c r="B144" s="112" t="s">
        <v>4</v>
      </c>
      <c r="C144" s="168" t="s">
        <v>178</v>
      </c>
      <c r="D144" s="136"/>
      <c r="E144" s="137"/>
      <c r="F144" s="120">
        <v>40650</v>
      </c>
      <c r="G144" s="120">
        <v>35330</v>
      </c>
      <c r="H144" s="120">
        <v>32597</v>
      </c>
      <c r="I144" s="172">
        <v>60000</v>
      </c>
      <c r="J144" s="173"/>
      <c r="K144" s="77">
        <f t="shared" si="21"/>
        <v>0</v>
      </c>
      <c r="L144" s="104" t="s">
        <v>22</v>
      </c>
      <c r="M144" s="172">
        <v>60000</v>
      </c>
      <c r="N144" s="173"/>
    </row>
    <row r="145" spans="1:14" s="103" customFormat="1" ht="18.75" customHeight="1" x14ac:dyDescent="0.7">
      <c r="A145" s="179" t="s">
        <v>181</v>
      </c>
      <c r="B145" s="136"/>
      <c r="C145" s="136"/>
      <c r="D145" s="136"/>
      <c r="E145" s="137"/>
      <c r="F145" s="118">
        <f>F143+F144</f>
        <v>86793</v>
      </c>
      <c r="G145" s="118">
        <f t="shared" ref="G145:H145" si="23">G143+G144</f>
        <v>81353</v>
      </c>
      <c r="H145" s="118">
        <f t="shared" si="23"/>
        <v>82324.2</v>
      </c>
      <c r="I145" s="184">
        <f>I143+I144</f>
        <v>120000</v>
      </c>
      <c r="J145" s="173"/>
      <c r="K145" s="78">
        <f t="shared" si="21"/>
        <v>0</v>
      </c>
      <c r="L145" s="108" t="s">
        <v>22</v>
      </c>
      <c r="M145" s="184">
        <f>M143+M144</f>
        <v>120000</v>
      </c>
      <c r="N145" s="173"/>
    </row>
    <row r="146" spans="1:14" s="103" customFormat="1" ht="18.75" customHeight="1" x14ac:dyDescent="0.7">
      <c r="A146" s="19" t="s">
        <v>4</v>
      </c>
      <c r="B146" s="178" t="s">
        <v>298</v>
      </c>
      <c r="C146" s="136"/>
      <c r="D146" s="136"/>
      <c r="E146" s="137"/>
      <c r="F146" s="33" t="s">
        <v>4</v>
      </c>
      <c r="G146" s="33"/>
      <c r="H146" s="33"/>
      <c r="I146" s="174" t="s">
        <v>4</v>
      </c>
      <c r="J146" s="173"/>
      <c r="K146" s="77"/>
      <c r="L146" s="108" t="s">
        <v>4</v>
      </c>
      <c r="M146" s="174" t="s">
        <v>4</v>
      </c>
      <c r="N146" s="173"/>
    </row>
    <row r="147" spans="1:14" s="103" customFormat="1" ht="18.75" customHeight="1" x14ac:dyDescent="0.7">
      <c r="A147" s="21" t="s">
        <v>4</v>
      </c>
      <c r="B147" s="112" t="s">
        <v>4</v>
      </c>
      <c r="C147" s="168" t="s">
        <v>299</v>
      </c>
      <c r="D147" s="136"/>
      <c r="E147" s="137"/>
      <c r="F147" s="120">
        <v>199812.28</v>
      </c>
      <c r="G147" s="120">
        <v>175143.07</v>
      </c>
      <c r="H147" s="120">
        <v>173573.05</v>
      </c>
      <c r="I147" s="172" t="s">
        <v>297</v>
      </c>
      <c r="J147" s="173"/>
      <c r="K147" s="77">
        <f t="shared" si="21"/>
        <v>0</v>
      </c>
      <c r="L147" s="104" t="s">
        <v>22</v>
      </c>
      <c r="M147" s="172" t="s">
        <v>297</v>
      </c>
      <c r="N147" s="173"/>
    </row>
    <row r="148" spans="1:14" s="103" customFormat="1" ht="18.75" customHeight="1" x14ac:dyDescent="0.7">
      <c r="A148" s="21" t="s">
        <v>4</v>
      </c>
      <c r="B148" s="112" t="s">
        <v>4</v>
      </c>
      <c r="C148" s="168" t="s">
        <v>302</v>
      </c>
      <c r="D148" s="136"/>
      <c r="E148" s="137"/>
      <c r="F148" s="120">
        <v>28308.57</v>
      </c>
      <c r="G148" s="120">
        <v>16235.16</v>
      </c>
      <c r="H148" s="120">
        <v>17968.939999999999</v>
      </c>
      <c r="I148" s="172">
        <v>50000</v>
      </c>
      <c r="J148" s="173"/>
      <c r="K148" s="77">
        <f t="shared" si="21"/>
        <v>0</v>
      </c>
      <c r="L148" s="104" t="s">
        <v>22</v>
      </c>
      <c r="M148" s="172">
        <v>50000</v>
      </c>
      <c r="N148" s="173"/>
    </row>
    <row r="149" spans="1:14" s="103" customFormat="1" ht="18.75" customHeight="1" x14ac:dyDescent="0.7">
      <c r="A149" s="21" t="s">
        <v>4</v>
      </c>
      <c r="B149" s="112" t="s">
        <v>4</v>
      </c>
      <c r="C149" s="168" t="s">
        <v>305</v>
      </c>
      <c r="D149" s="136"/>
      <c r="E149" s="137"/>
      <c r="F149" s="120">
        <v>3049</v>
      </c>
      <c r="G149" s="120">
        <v>4568</v>
      </c>
      <c r="H149" s="120">
        <v>5037</v>
      </c>
      <c r="I149" s="172">
        <v>10000</v>
      </c>
      <c r="J149" s="173"/>
      <c r="K149" s="77">
        <f t="shared" si="21"/>
        <v>33.333333333333336</v>
      </c>
      <c r="L149" s="104" t="s">
        <v>22</v>
      </c>
      <c r="M149" s="172">
        <v>15000</v>
      </c>
      <c r="N149" s="173"/>
    </row>
    <row r="150" spans="1:14" s="103" customFormat="1" ht="18.75" customHeight="1" x14ac:dyDescent="0.7">
      <c r="A150" s="21" t="s">
        <v>4</v>
      </c>
      <c r="B150" s="112" t="s">
        <v>4</v>
      </c>
      <c r="C150" s="168" t="s">
        <v>308</v>
      </c>
      <c r="D150" s="136"/>
      <c r="E150" s="137"/>
      <c r="F150" s="120">
        <v>108645.66</v>
      </c>
      <c r="G150" s="120">
        <v>82427.8</v>
      </c>
      <c r="H150" s="120">
        <v>43654.93</v>
      </c>
      <c r="I150" s="172">
        <v>100000</v>
      </c>
      <c r="J150" s="173"/>
      <c r="K150" s="77">
        <f t="shared" si="21"/>
        <v>33.333333333333336</v>
      </c>
      <c r="L150" s="104" t="s">
        <v>22</v>
      </c>
      <c r="M150" s="172">
        <v>150000</v>
      </c>
      <c r="N150" s="173"/>
    </row>
    <row r="151" spans="1:14" s="103" customFormat="1" ht="18.75" customHeight="1" x14ac:dyDescent="0.7">
      <c r="A151" s="171" t="s">
        <v>4</v>
      </c>
      <c r="B151" s="158"/>
      <c r="C151" s="158"/>
      <c r="D151" s="158"/>
      <c r="E151" s="171" t="s">
        <v>4</v>
      </c>
      <c r="F151" s="158"/>
      <c r="G151" s="158"/>
      <c r="H151" s="158"/>
      <c r="I151" s="158"/>
      <c r="J151" s="171">
        <v>24</v>
      </c>
      <c r="K151" s="158"/>
      <c r="L151" s="158"/>
      <c r="M151" s="158"/>
      <c r="N151" s="158"/>
    </row>
    <row r="152" spans="1:14" s="103" customFormat="1" ht="21.75" customHeight="1" x14ac:dyDescent="0.7">
      <c r="A152" s="159" t="s">
        <v>1055</v>
      </c>
      <c r="B152" s="160"/>
      <c r="C152" s="160"/>
      <c r="D152" s="160"/>
      <c r="E152" s="161"/>
      <c r="F152" s="220" t="s">
        <v>5</v>
      </c>
      <c r="G152" s="221"/>
      <c r="H152" s="222"/>
      <c r="I152" s="210" t="s">
        <v>6</v>
      </c>
      <c r="J152" s="218"/>
      <c r="K152" s="218"/>
      <c r="L152" s="218"/>
      <c r="M152" s="218"/>
      <c r="N152" s="211"/>
    </row>
    <row r="153" spans="1:14" s="103" customFormat="1" ht="24" customHeight="1" x14ac:dyDescent="0.7">
      <c r="A153" s="162"/>
      <c r="B153" s="163"/>
      <c r="C153" s="163"/>
      <c r="D153" s="163"/>
      <c r="E153" s="164"/>
      <c r="F153" s="64" t="s">
        <v>9</v>
      </c>
      <c r="G153" s="65" t="s">
        <v>10</v>
      </c>
      <c r="H153" s="65" t="s">
        <v>12</v>
      </c>
      <c r="I153" s="210" t="s">
        <v>1060</v>
      </c>
      <c r="J153" s="211"/>
      <c r="K153" s="214" t="s">
        <v>11</v>
      </c>
      <c r="L153" s="215"/>
      <c r="M153" s="210" t="s">
        <v>1096</v>
      </c>
      <c r="N153" s="211"/>
    </row>
    <row r="154" spans="1:14" s="103" customFormat="1" ht="18.75" customHeight="1" x14ac:dyDescent="0.7">
      <c r="A154" s="179" t="s">
        <v>311</v>
      </c>
      <c r="B154" s="136"/>
      <c r="C154" s="136"/>
      <c r="D154" s="136"/>
      <c r="E154" s="137"/>
      <c r="F154" s="118">
        <f>F147+F148+F149+F150</f>
        <v>339815.51</v>
      </c>
      <c r="G154" s="118">
        <f t="shared" ref="G154:H154" si="24">G147+G148+G149+G150</f>
        <v>278374.03000000003</v>
      </c>
      <c r="H154" s="118">
        <f t="shared" si="24"/>
        <v>240233.91999999998</v>
      </c>
      <c r="I154" s="199">
        <f>I147+I148+I149+I150</f>
        <v>340000</v>
      </c>
      <c r="J154" s="186"/>
      <c r="K154" s="78">
        <f t="shared" ref="K154:K155" si="25">(M154-I154)*100/M154</f>
        <v>13.924050632911392</v>
      </c>
      <c r="L154" s="108" t="s">
        <v>22</v>
      </c>
      <c r="M154" s="184">
        <f>M147+M148+M149+M150</f>
        <v>395000</v>
      </c>
      <c r="N154" s="187"/>
    </row>
    <row r="155" spans="1:14" s="103" customFormat="1" ht="18.75" customHeight="1" x14ac:dyDescent="0.7">
      <c r="A155" s="179" t="s">
        <v>186</v>
      </c>
      <c r="B155" s="136"/>
      <c r="C155" s="136"/>
      <c r="D155" s="136"/>
      <c r="E155" s="137"/>
      <c r="F155" s="118">
        <f>F131+F141+F145+F154</f>
        <v>709455.51</v>
      </c>
      <c r="G155" s="118">
        <f t="shared" ref="G155:H155" si="26">G131+G141+G145+G154</f>
        <v>722043.51</v>
      </c>
      <c r="H155" s="118">
        <f t="shared" si="26"/>
        <v>1122315.3899999999</v>
      </c>
      <c r="I155" s="199">
        <f>I131+I141+I145+I154</f>
        <v>961000</v>
      </c>
      <c r="J155" s="186"/>
      <c r="K155" s="78">
        <f t="shared" si="25"/>
        <v>16.940363007778739</v>
      </c>
      <c r="L155" s="108" t="s">
        <v>22</v>
      </c>
      <c r="M155" s="184">
        <f>M131+M141+M145+M154</f>
        <v>1157000</v>
      </c>
      <c r="N155" s="187"/>
    </row>
    <row r="156" spans="1:14" s="103" customFormat="1" ht="18.75" customHeight="1" x14ac:dyDescent="0.7">
      <c r="A156" s="19" t="s">
        <v>4</v>
      </c>
      <c r="B156" s="178" t="s">
        <v>191</v>
      </c>
      <c r="C156" s="136"/>
      <c r="D156" s="136"/>
      <c r="E156" s="137"/>
      <c r="F156" s="109" t="s">
        <v>4</v>
      </c>
      <c r="G156" s="33"/>
      <c r="H156" s="33"/>
      <c r="I156" s="183" t="s">
        <v>4</v>
      </c>
      <c r="J156" s="137"/>
      <c r="K156" s="77"/>
      <c r="L156" s="108" t="s">
        <v>4</v>
      </c>
      <c r="M156" s="174" t="s">
        <v>4</v>
      </c>
      <c r="N156" s="173"/>
    </row>
    <row r="157" spans="1:14" s="103" customFormat="1" ht="18.75" customHeight="1" x14ac:dyDescent="0.7">
      <c r="A157" s="19" t="s">
        <v>4</v>
      </c>
      <c r="B157" s="178" t="s">
        <v>192</v>
      </c>
      <c r="C157" s="136"/>
      <c r="D157" s="136"/>
      <c r="E157" s="137"/>
      <c r="F157" s="109" t="s">
        <v>4</v>
      </c>
      <c r="G157" s="33"/>
      <c r="H157" s="33"/>
      <c r="I157" s="183" t="s">
        <v>4</v>
      </c>
      <c r="J157" s="137"/>
      <c r="K157" s="77"/>
      <c r="L157" s="108" t="s">
        <v>4</v>
      </c>
      <c r="M157" s="174" t="s">
        <v>4</v>
      </c>
      <c r="N157" s="173"/>
    </row>
    <row r="158" spans="1:14" s="103" customFormat="1" ht="18.75" customHeight="1" x14ac:dyDescent="0.7">
      <c r="A158" s="21" t="s">
        <v>4</v>
      </c>
      <c r="B158" s="112" t="s">
        <v>4</v>
      </c>
      <c r="C158" s="168" t="s">
        <v>193</v>
      </c>
      <c r="D158" s="136"/>
      <c r="E158" s="137"/>
      <c r="F158" s="111" t="s">
        <v>4</v>
      </c>
      <c r="G158" s="120"/>
      <c r="H158" s="120"/>
      <c r="I158" s="189" t="s">
        <v>4</v>
      </c>
      <c r="J158" s="137"/>
      <c r="K158" s="77"/>
      <c r="L158" s="104" t="s">
        <v>4</v>
      </c>
      <c r="M158" s="172" t="s">
        <v>4</v>
      </c>
      <c r="N158" s="173"/>
    </row>
    <row r="159" spans="1:14" s="103" customFormat="1" ht="18.75" customHeight="1" x14ac:dyDescent="0.7">
      <c r="A159" s="21" t="s">
        <v>4</v>
      </c>
      <c r="B159" s="112" t="s">
        <v>4</v>
      </c>
      <c r="C159" s="112" t="s">
        <v>4</v>
      </c>
      <c r="D159" s="168" t="s">
        <v>978</v>
      </c>
      <c r="E159" s="137"/>
      <c r="F159" s="111" t="s">
        <v>18</v>
      </c>
      <c r="G159" s="111" t="s">
        <v>18</v>
      </c>
      <c r="H159" s="111" t="s">
        <v>18</v>
      </c>
      <c r="I159" s="189" t="s">
        <v>18</v>
      </c>
      <c r="J159" s="137"/>
      <c r="K159" s="77"/>
      <c r="L159" s="104" t="s">
        <v>22</v>
      </c>
      <c r="M159" s="172" t="s">
        <v>18</v>
      </c>
      <c r="N159" s="173"/>
    </row>
    <row r="160" spans="1:14" s="103" customFormat="1" ht="18.75" customHeight="1" x14ac:dyDescent="0.7">
      <c r="A160" s="21" t="s">
        <v>4</v>
      </c>
      <c r="B160" s="112" t="s">
        <v>4</v>
      </c>
      <c r="C160" s="112" t="s">
        <v>4</v>
      </c>
      <c r="D160" s="168" t="s">
        <v>979</v>
      </c>
      <c r="E160" s="137"/>
      <c r="F160" s="111" t="s">
        <v>18</v>
      </c>
      <c r="G160" s="111" t="s">
        <v>18</v>
      </c>
      <c r="H160" s="111" t="s">
        <v>18</v>
      </c>
      <c r="I160" s="189" t="s">
        <v>18</v>
      </c>
      <c r="J160" s="137"/>
      <c r="K160" s="77"/>
      <c r="L160" s="104" t="s">
        <v>22</v>
      </c>
      <c r="M160" s="172" t="s">
        <v>18</v>
      </c>
      <c r="N160" s="173"/>
    </row>
    <row r="161" spans="1:14" s="103" customFormat="1" ht="18.75" customHeight="1" x14ac:dyDescent="0.7">
      <c r="A161" s="21" t="s">
        <v>4</v>
      </c>
      <c r="B161" s="112" t="s">
        <v>4</v>
      </c>
      <c r="C161" s="168" t="s">
        <v>210</v>
      </c>
      <c r="D161" s="136"/>
      <c r="E161" s="137"/>
      <c r="F161" s="111" t="s">
        <v>4</v>
      </c>
      <c r="G161" s="120"/>
      <c r="H161" s="120"/>
      <c r="I161" s="189" t="s">
        <v>4</v>
      </c>
      <c r="J161" s="137"/>
      <c r="K161" s="77"/>
      <c r="L161" s="104" t="s">
        <v>4</v>
      </c>
      <c r="M161" s="172" t="s">
        <v>4</v>
      </c>
      <c r="N161" s="173"/>
    </row>
    <row r="162" spans="1:14" s="103" customFormat="1" ht="18.75" customHeight="1" x14ac:dyDescent="0.7">
      <c r="A162" s="21" t="s">
        <v>4</v>
      </c>
      <c r="B162" s="112" t="s">
        <v>4</v>
      </c>
      <c r="C162" s="112" t="s">
        <v>4</v>
      </c>
      <c r="D162" s="168" t="s">
        <v>980</v>
      </c>
      <c r="E162" s="137"/>
      <c r="F162" s="120">
        <v>22000</v>
      </c>
      <c r="G162" s="120" t="s">
        <v>18</v>
      </c>
      <c r="H162" s="120" t="s">
        <v>18</v>
      </c>
      <c r="I162" s="189" t="s">
        <v>18</v>
      </c>
      <c r="J162" s="137"/>
      <c r="K162" s="77"/>
      <c r="L162" s="104" t="s">
        <v>22</v>
      </c>
      <c r="M162" s="172" t="s">
        <v>18</v>
      </c>
      <c r="N162" s="173"/>
    </row>
    <row r="163" spans="1:14" s="103" customFormat="1" ht="18.75" customHeight="1" x14ac:dyDescent="0.7">
      <c r="A163" s="21" t="s">
        <v>4</v>
      </c>
      <c r="B163" s="112" t="s">
        <v>4</v>
      </c>
      <c r="C163" s="112" t="s">
        <v>4</v>
      </c>
      <c r="D163" s="168" t="s">
        <v>981</v>
      </c>
      <c r="E163" s="137"/>
      <c r="F163" s="120">
        <v>21000</v>
      </c>
      <c r="G163" s="120" t="s">
        <v>18</v>
      </c>
      <c r="H163" s="120" t="s">
        <v>18</v>
      </c>
      <c r="I163" s="189" t="s">
        <v>18</v>
      </c>
      <c r="J163" s="137"/>
      <c r="K163" s="77"/>
      <c r="L163" s="104" t="s">
        <v>22</v>
      </c>
      <c r="M163" s="172" t="s">
        <v>18</v>
      </c>
      <c r="N163" s="173"/>
    </row>
    <row r="164" spans="1:14" s="103" customFormat="1" ht="18.75" customHeight="1" x14ac:dyDescent="0.7">
      <c r="A164" s="21" t="s">
        <v>4</v>
      </c>
      <c r="B164" s="112" t="s">
        <v>4</v>
      </c>
      <c r="C164" s="112" t="s">
        <v>4</v>
      </c>
      <c r="D164" s="168" t="s">
        <v>1085</v>
      </c>
      <c r="E164" s="137"/>
      <c r="F164" s="120" t="s">
        <v>18</v>
      </c>
      <c r="G164" s="120">
        <v>2600</v>
      </c>
      <c r="H164" s="120">
        <v>0</v>
      </c>
      <c r="I164" s="189" t="s">
        <v>18</v>
      </c>
      <c r="J164" s="137"/>
      <c r="K164" s="77"/>
      <c r="L164" s="104" t="s">
        <v>22</v>
      </c>
      <c r="M164" s="172" t="s">
        <v>18</v>
      </c>
      <c r="N164" s="173"/>
    </row>
    <row r="165" spans="1:14" s="103" customFormat="1" ht="18.75" customHeight="1" x14ac:dyDescent="0.7">
      <c r="A165" s="21" t="s">
        <v>4</v>
      </c>
      <c r="B165" s="112" t="s">
        <v>4</v>
      </c>
      <c r="C165" s="112" t="s">
        <v>4</v>
      </c>
      <c r="D165" s="168" t="s">
        <v>1086</v>
      </c>
      <c r="E165" s="137"/>
      <c r="F165" s="120" t="s">
        <v>18</v>
      </c>
      <c r="G165" s="120">
        <v>8600</v>
      </c>
      <c r="H165" s="120">
        <v>0</v>
      </c>
      <c r="I165" s="189" t="s">
        <v>18</v>
      </c>
      <c r="J165" s="137"/>
      <c r="K165" s="77"/>
      <c r="L165" s="104" t="s">
        <v>22</v>
      </c>
      <c r="M165" s="172" t="s">
        <v>18</v>
      </c>
      <c r="N165" s="173"/>
    </row>
    <row r="166" spans="1:14" s="103" customFormat="1" ht="18.75" customHeight="1" x14ac:dyDescent="0.7">
      <c r="A166" s="21" t="s">
        <v>4</v>
      </c>
      <c r="B166" s="112" t="s">
        <v>4</v>
      </c>
      <c r="C166" s="112" t="s">
        <v>4</v>
      </c>
      <c r="D166" s="168" t="s">
        <v>1002</v>
      </c>
      <c r="E166" s="137"/>
      <c r="F166" s="120">
        <v>15800</v>
      </c>
      <c r="G166" s="120" t="s">
        <v>18</v>
      </c>
      <c r="H166" s="120">
        <v>0</v>
      </c>
      <c r="I166" s="189" t="s">
        <v>18</v>
      </c>
      <c r="J166" s="137"/>
      <c r="K166" s="77"/>
      <c r="L166" s="104" t="s">
        <v>22</v>
      </c>
      <c r="M166" s="172" t="s">
        <v>18</v>
      </c>
      <c r="N166" s="173"/>
    </row>
    <row r="167" spans="1:14" s="103" customFormat="1" ht="18.75" customHeight="1" x14ac:dyDescent="0.7">
      <c r="A167" s="179" t="s">
        <v>217</v>
      </c>
      <c r="B167" s="136"/>
      <c r="C167" s="136"/>
      <c r="D167" s="136"/>
      <c r="E167" s="137"/>
      <c r="F167" s="118">
        <f>F159+F160++F162+F163+F164+F165+F166</f>
        <v>58800</v>
      </c>
      <c r="G167" s="118">
        <f t="shared" ref="G167:H167" si="27">G159+G160++G162+G163+G164+G165+G166</f>
        <v>11200</v>
      </c>
      <c r="H167" s="118">
        <f t="shared" si="27"/>
        <v>0</v>
      </c>
      <c r="I167" s="216">
        <f>I159+I160+I162+I163+I164+I165+I166</f>
        <v>0</v>
      </c>
      <c r="J167" s="186"/>
      <c r="K167" s="78"/>
      <c r="L167" s="108" t="s">
        <v>22</v>
      </c>
      <c r="M167" s="199">
        <f>M159+M160+M162+M163+M164+M165+M166</f>
        <v>0</v>
      </c>
      <c r="N167" s="186"/>
    </row>
    <row r="168" spans="1:14" s="103" customFormat="1" ht="18.75" customHeight="1" x14ac:dyDescent="0.7">
      <c r="A168" s="19" t="s">
        <v>4</v>
      </c>
      <c r="B168" s="178" t="s">
        <v>472</v>
      </c>
      <c r="C168" s="136"/>
      <c r="D168" s="136"/>
      <c r="E168" s="137"/>
      <c r="F168" s="109" t="s">
        <v>4</v>
      </c>
      <c r="G168" s="33"/>
      <c r="H168" s="33"/>
      <c r="I168" s="183" t="s">
        <v>4</v>
      </c>
      <c r="J168" s="137"/>
      <c r="K168" s="77"/>
      <c r="L168" s="108" t="s">
        <v>4</v>
      </c>
      <c r="M168" s="174" t="s">
        <v>4</v>
      </c>
      <c r="N168" s="173"/>
    </row>
    <row r="169" spans="1:14" s="103" customFormat="1" ht="18.75" customHeight="1" x14ac:dyDescent="0.7">
      <c r="A169" s="21" t="s">
        <v>4</v>
      </c>
      <c r="B169" s="112" t="s">
        <v>4</v>
      </c>
      <c r="C169" s="168" t="s">
        <v>982</v>
      </c>
      <c r="D169" s="136"/>
      <c r="E169" s="137"/>
      <c r="F169" s="111" t="s">
        <v>4</v>
      </c>
      <c r="G169" s="120"/>
      <c r="H169" s="120"/>
      <c r="I169" s="189" t="s">
        <v>4</v>
      </c>
      <c r="J169" s="137"/>
      <c r="K169" s="77"/>
      <c r="L169" s="104" t="s">
        <v>4</v>
      </c>
      <c r="M169" s="172" t="s">
        <v>4</v>
      </c>
      <c r="N169" s="173"/>
    </row>
    <row r="170" spans="1:14" s="103" customFormat="1" ht="18.75" customHeight="1" x14ac:dyDescent="0.7">
      <c r="A170" s="21" t="s">
        <v>4</v>
      </c>
      <c r="B170" s="112" t="s">
        <v>4</v>
      </c>
      <c r="C170" s="112" t="s">
        <v>4</v>
      </c>
      <c r="D170" s="168" t="s">
        <v>983</v>
      </c>
      <c r="E170" s="137"/>
      <c r="F170" s="111" t="s">
        <v>18</v>
      </c>
      <c r="G170" s="111" t="s">
        <v>18</v>
      </c>
      <c r="H170" s="111"/>
      <c r="I170" s="189" t="s">
        <v>18</v>
      </c>
      <c r="J170" s="137"/>
      <c r="K170" s="77"/>
      <c r="L170" s="104" t="s">
        <v>22</v>
      </c>
      <c r="M170" s="172" t="s">
        <v>18</v>
      </c>
      <c r="N170" s="173"/>
    </row>
    <row r="171" spans="1:14" s="103" customFormat="1" ht="18.75" customHeight="1" x14ac:dyDescent="0.7">
      <c r="A171" s="179" t="s">
        <v>476</v>
      </c>
      <c r="B171" s="136"/>
      <c r="C171" s="136"/>
      <c r="D171" s="136"/>
      <c r="E171" s="137"/>
      <c r="F171" s="116" t="str">
        <f>F170</f>
        <v>0</v>
      </c>
      <c r="G171" s="116" t="str">
        <f>G170</f>
        <v>0</v>
      </c>
      <c r="H171" s="116">
        <f>H170</f>
        <v>0</v>
      </c>
      <c r="I171" s="216" t="str">
        <f>I170</f>
        <v>0</v>
      </c>
      <c r="J171" s="137"/>
      <c r="K171" s="77"/>
      <c r="L171" s="104" t="s">
        <v>22</v>
      </c>
      <c r="M171" s="216" t="str">
        <f>M170</f>
        <v>0</v>
      </c>
      <c r="N171" s="137"/>
    </row>
    <row r="172" spans="1:14" s="103" customFormat="1" ht="18.75" customHeight="1" x14ac:dyDescent="0.7">
      <c r="A172" s="179" t="s">
        <v>219</v>
      </c>
      <c r="B172" s="136"/>
      <c r="C172" s="136"/>
      <c r="D172" s="136"/>
      <c r="E172" s="137"/>
      <c r="F172" s="118">
        <f>F167+F171</f>
        <v>58800</v>
      </c>
      <c r="G172" s="118">
        <f>G167+G171</f>
        <v>11200</v>
      </c>
      <c r="H172" s="118">
        <f>H167+H171</f>
        <v>0</v>
      </c>
      <c r="I172" s="216">
        <f>I167+I171</f>
        <v>0</v>
      </c>
      <c r="J172" s="186"/>
      <c r="K172" s="78"/>
      <c r="L172" s="108" t="s">
        <v>22</v>
      </c>
      <c r="M172" s="216">
        <f>M167+M171</f>
        <v>0</v>
      </c>
      <c r="N172" s="186"/>
    </row>
    <row r="173" spans="1:14" s="103" customFormat="1" ht="18.75" customHeight="1" x14ac:dyDescent="0.7">
      <c r="A173" s="19" t="s">
        <v>4</v>
      </c>
      <c r="B173" s="178" t="s">
        <v>225</v>
      </c>
      <c r="C173" s="136"/>
      <c r="D173" s="136"/>
      <c r="E173" s="137"/>
      <c r="F173" s="109" t="s">
        <v>4</v>
      </c>
      <c r="G173" s="33"/>
      <c r="H173" s="33"/>
      <c r="I173" s="183" t="s">
        <v>4</v>
      </c>
      <c r="J173" s="137"/>
      <c r="K173" s="76" t="s">
        <v>4</v>
      </c>
      <c r="L173" s="108" t="s">
        <v>4</v>
      </c>
      <c r="M173" s="174" t="s">
        <v>4</v>
      </c>
      <c r="N173" s="173"/>
    </row>
    <row r="174" spans="1:14" s="103" customFormat="1" ht="18.75" customHeight="1" x14ac:dyDescent="0.7">
      <c r="A174" s="19" t="s">
        <v>4</v>
      </c>
      <c r="B174" s="178" t="s">
        <v>226</v>
      </c>
      <c r="C174" s="136"/>
      <c r="D174" s="136"/>
      <c r="E174" s="137"/>
      <c r="F174" s="109" t="s">
        <v>4</v>
      </c>
      <c r="G174" s="33"/>
      <c r="H174" s="33"/>
      <c r="I174" s="183" t="s">
        <v>4</v>
      </c>
      <c r="J174" s="137"/>
      <c r="K174" s="76" t="s">
        <v>4</v>
      </c>
      <c r="L174" s="108" t="s">
        <v>4</v>
      </c>
      <c r="M174" s="174" t="s">
        <v>4</v>
      </c>
      <c r="N174" s="173"/>
    </row>
    <row r="175" spans="1:14" s="103" customFormat="1" ht="18.75" customHeight="1" x14ac:dyDescent="0.7">
      <c r="A175" s="21" t="s">
        <v>4</v>
      </c>
      <c r="B175" s="112" t="s">
        <v>4</v>
      </c>
      <c r="C175" s="168" t="s">
        <v>227</v>
      </c>
      <c r="D175" s="136"/>
      <c r="E175" s="137"/>
      <c r="F175" s="111" t="s">
        <v>266</v>
      </c>
      <c r="G175" s="120">
        <v>15000</v>
      </c>
      <c r="H175" s="120">
        <v>0</v>
      </c>
      <c r="I175" s="189">
        <v>0</v>
      </c>
      <c r="J175" s="137"/>
      <c r="K175" s="77"/>
      <c r="L175" s="104" t="s">
        <v>22</v>
      </c>
      <c r="M175" s="189">
        <v>0</v>
      </c>
      <c r="N175" s="137"/>
    </row>
    <row r="176" spans="1:14" s="103" customFormat="1" ht="18.75" customHeight="1" x14ac:dyDescent="0.7">
      <c r="A176" s="171" t="s">
        <v>4</v>
      </c>
      <c r="B176" s="158"/>
      <c r="C176" s="158"/>
      <c r="D176" s="158"/>
      <c r="E176" s="171" t="s">
        <v>4</v>
      </c>
      <c r="F176" s="158"/>
      <c r="G176" s="158"/>
      <c r="H176" s="158"/>
      <c r="I176" s="158"/>
      <c r="J176" s="171">
        <v>25</v>
      </c>
      <c r="K176" s="158"/>
      <c r="L176" s="158"/>
      <c r="M176" s="158"/>
      <c r="N176" s="158"/>
    </row>
    <row r="177" spans="1:18" s="103" customFormat="1" ht="21.75" customHeight="1" x14ac:dyDescent="0.7">
      <c r="A177" s="159" t="s">
        <v>1055</v>
      </c>
      <c r="B177" s="160"/>
      <c r="C177" s="160"/>
      <c r="D177" s="160"/>
      <c r="E177" s="161"/>
      <c r="F177" s="220" t="s">
        <v>5</v>
      </c>
      <c r="G177" s="221"/>
      <c r="H177" s="222"/>
      <c r="I177" s="210" t="s">
        <v>6</v>
      </c>
      <c r="J177" s="218"/>
      <c r="K177" s="218"/>
      <c r="L177" s="218"/>
      <c r="M177" s="218"/>
      <c r="N177" s="211"/>
    </row>
    <row r="178" spans="1:18" s="103" customFormat="1" ht="24" customHeight="1" x14ac:dyDescent="0.7">
      <c r="A178" s="162"/>
      <c r="B178" s="163"/>
      <c r="C178" s="163"/>
      <c r="D178" s="163"/>
      <c r="E178" s="164"/>
      <c r="F178" s="64" t="s">
        <v>9</v>
      </c>
      <c r="G178" s="65" t="s">
        <v>10</v>
      </c>
      <c r="H178" s="65" t="s">
        <v>12</v>
      </c>
      <c r="I178" s="210" t="s">
        <v>1060</v>
      </c>
      <c r="J178" s="211"/>
      <c r="K178" s="214" t="s">
        <v>11</v>
      </c>
      <c r="L178" s="215"/>
      <c r="M178" s="210" t="s">
        <v>1096</v>
      </c>
      <c r="N178" s="211"/>
    </row>
    <row r="179" spans="1:18" s="103" customFormat="1" ht="18.75" customHeight="1" x14ac:dyDescent="0.7">
      <c r="A179" s="179" t="s">
        <v>229</v>
      </c>
      <c r="B179" s="136"/>
      <c r="C179" s="136"/>
      <c r="D179" s="136"/>
      <c r="E179" s="137"/>
      <c r="F179" s="123" t="str">
        <f>F175</f>
        <v>15,000</v>
      </c>
      <c r="G179" s="123">
        <f>G175</f>
        <v>15000</v>
      </c>
      <c r="H179" s="123">
        <f>H175</f>
        <v>0</v>
      </c>
      <c r="I179" s="216">
        <f>I175</f>
        <v>0</v>
      </c>
      <c r="J179" s="137"/>
      <c r="K179" s="77"/>
      <c r="L179" s="104" t="s">
        <v>22</v>
      </c>
      <c r="M179" s="189">
        <f>M175</f>
        <v>0</v>
      </c>
      <c r="N179" s="137"/>
    </row>
    <row r="180" spans="1:18" s="103" customFormat="1" ht="18.75" customHeight="1" x14ac:dyDescent="0.7">
      <c r="A180" s="179" t="s">
        <v>230</v>
      </c>
      <c r="B180" s="136"/>
      <c r="C180" s="136"/>
      <c r="D180" s="136"/>
      <c r="E180" s="137"/>
      <c r="F180" s="123" t="str">
        <f>F179</f>
        <v>15,000</v>
      </c>
      <c r="G180" s="123">
        <f t="shared" ref="G180:H180" si="28">G179</f>
        <v>15000</v>
      </c>
      <c r="H180" s="123">
        <f t="shared" si="28"/>
        <v>0</v>
      </c>
      <c r="I180" s="216">
        <f>I179</f>
        <v>0</v>
      </c>
      <c r="J180" s="137"/>
      <c r="K180" s="77"/>
      <c r="L180" s="104" t="s">
        <v>22</v>
      </c>
      <c r="M180" s="216">
        <f>M179</f>
        <v>0</v>
      </c>
      <c r="N180" s="137"/>
    </row>
    <row r="181" spans="1:18" s="103" customFormat="1" ht="18.75" customHeight="1" x14ac:dyDescent="0.7">
      <c r="A181" s="180" t="s">
        <v>327</v>
      </c>
      <c r="B181" s="181"/>
      <c r="C181" s="181"/>
      <c r="D181" s="181"/>
      <c r="E181" s="182"/>
      <c r="F181" s="124">
        <f>F121+F155+F172+F180</f>
        <v>1797615.51</v>
      </c>
      <c r="G181" s="124">
        <f>G121+G155+G172+G180</f>
        <v>1918371.51</v>
      </c>
      <c r="H181" s="124">
        <f>H121+H155+H172+H180</f>
        <v>2571239.3899999997</v>
      </c>
      <c r="I181" s="254">
        <f>I121+I155+I172+I180</f>
        <v>3115240</v>
      </c>
      <c r="J181" s="182"/>
      <c r="K181" s="79">
        <f t="shared" ref="K181:K182" si="29">(M181-I181)*100/M181</f>
        <v>12.935672383869607</v>
      </c>
      <c r="L181" s="66" t="s">
        <v>22</v>
      </c>
      <c r="M181" s="200">
        <f>M121+M155+M172+M180</f>
        <v>3578090</v>
      </c>
      <c r="N181" s="201"/>
    </row>
    <row r="182" spans="1:18" s="103" customFormat="1" ht="18.75" customHeight="1" thickBot="1" x14ac:dyDescent="0.75">
      <c r="A182" s="249" t="s">
        <v>332</v>
      </c>
      <c r="B182" s="250"/>
      <c r="C182" s="250"/>
      <c r="D182" s="250"/>
      <c r="E182" s="251"/>
      <c r="F182" s="34">
        <f>F112+F181</f>
        <v>11075563.720000001</v>
      </c>
      <c r="G182" s="34">
        <f>G112+G181</f>
        <v>11532167.59</v>
      </c>
      <c r="H182" s="34">
        <f>H112+H181</f>
        <v>11982780.210000001</v>
      </c>
      <c r="I182" s="264">
        <f>I112+I181</f>
        <v>14833840</v>
      </c>
      <c r="J182" s="251"/>
      <c r="K182" s="81">
        <f t="shared" si="29"/>
        <v>3.8674426999321478</v>
      </c>
      <c r="L182" s="67" t="s">
        <v>22</v>
      </c>
      <c r="M182" s="209">
        <f>M112+M181</f>
        <v>15430610</v>
      </c>
      <c r="N182" s="203"/>
      <c r="P182" s="32">
        <v>15390610</v>
      </c>
      <c r="Q182" s="72">
        <f>M182-P182</f>
        <v>40000</v>
      </c>
      <c r="R182" s="103" t="s">
        <v>1103</v>
      </c>
    </row>
    <row r="183" spans="1:18" s="103" customFormat="1" ht="18.75" customHeight="1" thickTop="1" x14ac:dyDescent="0.7">
      <c r="A183" s="257" t="s">
        <v>1028</v>
      </c>
      <c r="B183" s="258"/>
      <c r="C183" s="258"/>
      <c r="D183" s="258"/>
      <c r="E183" s="259"/>
      <c r="F183" s="125" t="s">
        <v>4</v>
      </c>
      <c r="G183" s="35"/>
      <c r="H183" s="35"/>
      <c r="I183" s="246" t="s">
        <v>4</v>
      </c>
      <c r="J183" s="146"/>
      <c r="K183" s="75" t="s">
        <v>4</v>
      </c>
      <c r="L183" s="20" t="s">
        <v>4</v>
      </c>
      <c r="M183" s="176" t="s">
        <v>4</v>
      </c>
      <c r="N183" s="177"/>
    </row>
    <row r="184" spans="1:18" s="103" customFormat="1" ht="18.75" customHeight="1" x14ac:dyDescent="0.7">
      <c r="A184" s="272" t="s">
        <v>1029</v>
      </c>
      <c r="B184" s="273"/>
      <c r="C184" s="273"/>
      <c r="D184" s="273"/>
      <c r="E184" s="273"/>
      <c r="F184" s="125" t="s">
        <v>4</v>
      </c>
      <c r="G184" s="35"/>
      <c r="H184" s="35"/>
      <c r="I184" s="246" t="s">
        <v>4</v>
      </c>
      <c r="J184" s="146"/>
      <c r="K184" s="75" t="s">
        <v>4</v>
      </c>
      <c r="L184" s="20" t="s">
        <v>4</v>
      </c>
      <c r="M184" s="176" t="s">
        <v>4</v>
      </c>
      <c r="N184" s="177"/>
    </row>
    <row r="185" spans="1:18" s="103" customFormat="1" ht="18.75" customHeight="1" x14ac:dyDescent="0.7">
      <c r="A185" s="19" t="s">
        <v>4</v>
      </c>
      <c r="B185" s="178" t="s">
        <v>81</v>
      </c>
      <c r="C185" s="136"/>
      <c r="D185" s="136"/>
      <c r="E185" s="137"/>
      <c r="F185" s="109" t="s">
        <v>4</v>
      </c>
      <c r="G185" s="33"/>
      <c r="H185" s="33"/>
      <c r="I185" s="183" t="s">
        <v>4</v>
      </c>
      <c r="J185" s="137"/>
      <c r="K185" s="76" t="s">
        <v>4</v>
      </c>
      <c r="L185" s="108" t="s">
        <v>4</v>
      </c>
      <c r="M185" s="174" t="s">
        <v>4</v>
      </c>
      <c r="N185" s="173"/>
    </row>
    <row r="186" spans="1:18" s="103" customFormat="1" ht="18.75" customHeight="1" x14ac:dyDescent="0.7">
      <c r="A186" s="19" t="s">
        <v>4</v>
      </c>
      <c r="B186" s="178" t="s">
        <v>82</v>
      </c>
      <c r="C186" s="136"/>
      <c r="D186" s="136"/>
      <c r="E186" s="137"/>
      <c r="F186" s="109" t="s">
        <v>4</v>
      </c>
      <c r="G186" s="33"/>
      <c r="H186" s="33"/>
      <c r="I186" s="183" t="s">
        <v>4</v>
      </c>
      <c r="J186" s="137"/>
      <c r="K186" s="76" t="s">
        <v>4</v>
      </c>
      <c r="L186" s="108" t="s">
        <v>4</v>
      </c>
      <c r="M186" s="174" t="s">
        <v>4</v>
      </c>
      <c r="N186" s="173"/>
    </row>
    <row r="187" spans="1:18" s="103" customFormat="1" ht="18.75" customHeight="1" x14ac:dyDescent="0.7">
      <c r="A187" s="21" t="s">
        <v>4</v>
      </c>
      <c r="B187" s="112" t="s">
        <v>4</v>
      </c>
      <c r="C187" s="168" t="s">
        <v>83</v>
      </c>
      <c r="D187" s="136"/>
      <c r="E187" s="137"/>
      <c r="F187" s="111" t="s">
        <v>18</v>
      </c>
      <c r="G187" s="120">
        <v>68000</v>
      </c>
      <c r="H187" s="120">
        <v>59400</v>
      </c>
      <c r="I187" s="172">
        <v>65000</v>
      </c>
      <c r="J187" s="173"/>
      <c r="K187" s="77">
        <f t="shared" ref="K187:K194" si="30">(M187-I187)*100/M187</f>
        <v>0</v>
      </c>
      <c r="L187" s="104" t="s">
        <v>22</v>
      </c>
      <c r="M187" s="172">
        <v>65000</v>
      </c>
      <c r="N187" s="173"/>
    </row>
    <row r="188" spans="1:18" s="103" customFormat="1" ht="18.75" customHeight="1" x14ac:dyDescent="0.7">
      <c r="A188" s="179" t="s">
        <v>102</v>
      </c>
      <c r="B188" s="136"/>
      <c r="C188" s="136"/>
      <c r="D188" s="136"/>
      <c r="E188" s="137"/>
      <c r="F188" s="118" t="str">
        <f>F187</f>
        <v>0</v>
      </c>
      <c r="G188" s="118">
        <f t="shared" ref="G188:H188" si="31">G187</f>
        <v>68000</v>
      </c>
      <c r="H188" s="118">
        <f t="shared" si="31"/>
        <v>59400</v>
      </c>
      <c r="I188" s="184">
        <f>I187</f>
        <v>65000</v>
      </c>
      <c r="J188" s="173"/>
      <c r="K188" s="78">
        <f t="shared" si="30"/>
        <v>0</v>
      </c>
      <c r="L188" s="108" t="s">
        <v>22</v>
      </c>
      <c r="M188" s="184">
        <f>M187</f>
        <v>65000</v>
      </c>
      <c r="N188" s="173"/>
    </row>
    <row r="189" spans="1:18" s="103" customFormat="1" ht="18.75" customHeight="1" x14ac:dyDescent="0.7">
      <c r="A189" s="19" t="s">
        <v>4</v>
      </c>
      <c r="B189" s="178" t="s">
        <v>107</v>
      </c>
      <c r="C189" s="136"/>
      <c r="D189" s="136"/>
      <c r="E189" s="137"/>
      <c r="F189" s="109" t="s">
        <v>4</v>
      </c>
      <c r="G189" s="33"/>
      <c r="H189" s="33"/>
      <c r="I189" s="174" t="s">
        <v>4</v>
      </c>
      <c r="J189" s="173"/>
      <c r="K189" s="77"/>
      <c r="L189" s="108" t="s">
        <v>4</v>
      </c>
      <c r="M189" s="174" t="s">
        <v>4</v>
      </c>
      <c r="N189" s="173"/>
    </row>
    <row r="190" spans="1:18" s="103" customFormat="1" ht="18.75" customHeight="1" x14ac:dyDescent="0.7">
      <c r="A190" s="21" t="s">
        <v>4</v>
      </c>
      <c r="B190" s="112" t="s">
        <v>4</v>
      </c>
      <c r="C190" s="168" t="s">
        <v>108</v>
      </c>
      <c r="D190" s="136"/>
      <c r="E190" s="137"/>
      <c r="F190" s="111" t="s">
        <v>18</v>
      </c>
      <c r="G190" s="120"/>
      <c r="H190" s="120"/>
      <c r="I190" s="172">
        <v>0</v>
      </c>
      <c r="J190" s="173"/>
      <c r="K190" s="77"/>
      <c r="L190" s="104" t="s">
        <v>22</v>
      </c>
      <c r="M190" s="172">
        <v>0</v>
      </c>
      <c r="N190" s="173"/>
    </row>
    <row r="191" spans="1:18" s="103" customFormat="1" ht="18.75" customHeight="1" x14ac:dyDescent="0.7">
      <c r="A191" s="21" t="s">
        <v>4</v>
      </c>
      <c r="B191" s="112" t="s">
        <v>4</v>
      </c>
      <c r="C191" s="112" t="s">
        <v>4</v>
      </c>
      <c r="D191" s="168" t="s">
        <v>108</v>
      </c>
      <c r="E191" s="137"/>
      <c r="F191" s="120">
        <v>208872</v>
      </c>
      <c r="G191" s="120">
        <v>192500</v>
      </c>
      <c r="H191" s="120">
        <v>192500</v>
      </c>
      <c r="I191" s="172">
        <v>228000</v>
      </c>
      <c r="J191" s="173"/>
      <c r="K191" s="77">
        <f t="shared" si="30"/>
        <v>5</v>
      </c>
      <c r="L191" s="104" t="s">
        <v>22</v>
      </c>
      <c r="M191" s="172">
        <v>240000</v>
      </c>
      <c r="N191" s="173"/>
    </row>
    <row r="192" spans="1:18" s="103" customFormat="1" ht="18.75" customHeight="1" x14ac:dyDescent="0.7">
      <c r="A192" s="179" t="s">
        <v>154</v>
      </c>
      <c r="B192" s="136"/>
      <c r="C192" s="136"/>
      <c r="D192" s="136"/>
      <c r="E192" s="137"/>
      <c r="F192" s="118">
        <f>F191</f>
        <v>208872</v>
      </c>
      <c r="G192" s="118">
        <f t="shared" ref="G192:H192" si="32">G191</f>
        <v>192500</v>
      </c>
      <c r="H192" s="118">
        <f t="shared" si="32"/>
        <v>192500</v>
      </c>
      <c r="I192" s="184">
        <f>I191</f>
        <v>228000</v>
      </c>
      <c r="J192" s="173"/>
      <c r="K192" s="78">
        <f t="shared" si="30"/>
        <v>5</v>
      </c>
      <c r="L192" s="108" t="s">
        <v>22</v>
      </c>
      <c r="M192" s="184">
        <f>M191</f>
        <v>240000</v>
      </c>
      <c r="N192" s="173"/>
    </row>
    <row r="193" spans="1:14" s="103" customFormat="1" ht="18.75" customHeight="1" x14ac:dyDescent="0.7">
      <c r="A193" s="179" t="s">
        <v>186</v>
      </c>
      <c r="B193" s="136"/>
      <c r="C193" s="136"/>
      <c r="D193" s="136"/>
      <c r="E193" s="137"/>
      <c r="F193" s="118">
        <f>F188+F192</f>
        <v>208872</v>
      </c>
      <c r="G193" s="118">
        <f t="shared" ref="G193:H193" si="33">G188+G192</f>
        <v>260500</v>
      </c>
      <c r="H193" s="118">
        <f t="shared" si="33"/>
        <v>251900</v>
      </c>
      <c r="I193" s="184">
        <f>I188+I192</f>
        <v>293000</v>
      </c>
      <c r="J193" s="173"/>
      <c r="K193" s="78">
        <f t="shared" si="30"/>
        <v>3.9344262295081966</v>
      </c>
      <c r="L193" s="108" t="s">
        <v>22</v>
      </c>
      <c r="M193" s="184">
        <f>M188+M192</f>
        <v>305000</v>
      </c>
      <c r="N193" s="173"/>
    </row>
    <row r="194" spans="1:14" s="103" customFormat="1" ht="18.75" customHeight="1" x14ac:dyDescent="0.7">
      <c r="A194" s="180" t="s">
        <v>344</v>
      </c>
      <c r="B194" s="181"/>
      <c r="C194" s="181"/>
      <c r="D194" s="181"/>
      <c r="E194" s="182"/>
      <c r="F194" s="124">
        <f>F193</f>
        <v>208872</v>
      </c>
      <c r="G194" s="124">
        <f t="shared" ref="G194:H194" si="34">G193</f>
        <v>260500</v>
      </c>
      <c r="H194" s="124">
        <f t="shared" si="34"/>
        <v>251900</v>
      </c>
      <c r="I194" s="200">
        <f>I193</f>
        <v>293000</v>
      </c>
      <c r="J194" s="201"/>
      <c r="K194" s="79">
        <f t="shared" si="30"/>
        <v>3.9344262295081966</v>
      </c>
      <c r="L194" s="66" t="s">
        <v>22</v>
      </c>
      <c r="M194" s="200">
        <f>M193</f>
        <v>305000</v>
      </c>
      <c r="N194" s="201"/>
    </row>
    <row r="195" spans="1:14" s="103" customFormat="1" ht="18.75" customHeight="1" x14ac:dyDescent="0.7">
      <c r="A195" s="223" t="s">
        <v>1030</v>
      </c>
      <c r="B195" s="224"/>
      <c r="C195" s="224"/>
      <c r="D195" s="224"/>
      <c r="E195" s="225"/>
      <c r="F195" s="125" t="s">
        <v>4</v>
      </c>
      <c r="G195" s="35" t="s">
        <v>4</v>
      </c>
      <c r="H195" s="35" t="s">
        <v>4</v>
      </c>
      <c r="I195" s="246" t="s">
        <v>4</v>
      </c>
      <c r="J195" s="146"/>
      <c r="K195" s="75" t="s">
        <v>4</v>
      </c>
      <c r="L195" s="20" t="s">
        <v>4</v>
      </c>
      <c r="M195" s="176" t="s">
        <v>4</v>
      </c>
      <c r="N195" s="177"/>
    </row>
    <row r="196" spans="1:14" s="103" customFormat="1" ht="18.75" customHeight="1" x14ac:dyDescent="0.7">
      <c r="A196" s="19" t="s">
        <v>4</v>
      </c>
      <c r="B196" s="178" t="s">
        <v>81</v>
      </c>
      <c r="C196" s="136"/>
      <c r="D196" s="136"/>
      <c r="E196" s="137"/>
      <c r="F196" s="109" t="s">
        <v>4</v>
      </c>
      <c r="G196" s="33" t="s">
        <v>4</v>
      </c>
      <c r="H196" s="33" t="s">
        <v>4</v>
      </c>
      <c r="I196" s="183" t="s">
        <v>4</v>
      </c>
      <c r="J196" s="137"/>
      <c r="K196" s="76" t="s">
        <v>4</v>
      </c>
      <c r="L196" s="108" t="s">
        <v>4</v>
      </c>
      <c r="M196" s="174" t="s">
        <v>4</v>
      </c>
      <c r="N196" s="173"/>
    </row>
    <row r="197" spans="1:14" s="103" customFormat="1" ht="18.75" customHeight="1" x14ac:dyDescent="0.7">
      <c r="A197" s="19" t="s">
        <v>4</v>
      </c>
      <c r="B197" s="178" t="s">
        <v>107</v>
      </c>
      <c r="C197" s="136"/>
      <c r="D197" s="136"/>
      <c r="E197" s="137"/>
      <c r="F197" s="109" t="s">
        <v>4</v>
      </c>
      <c r="G197" s="33" t="s">
        <v>4</v>
      </c>
      <c r="H197" s="33" t="s">
        <v>4</v>
      </c>
      <c r="I197" s="183" t="s">
        <v>4</v>
      </c>
      <c r="J197" s="137"/>
      <c r="K197" s="76" t="s">
        <v>4</v>
      </c>
      <c r="L197" s="108" t="s">
        <v>4</v>
      </c>
      <c r="M197" s="174" t="s">
        <v>4</v>
      </c>
      <c r="N197" s="173"/>
    </row>
    <row r="198" spans="1:14" s="103" customFormat="1" ht="18.75" customHeight="1" x14ac:dyDescent="0.7">
      <c r="A198" s="21" t="s">
        <v>4</v>
      </c>
      <c r="B198" s="112" t="s">
        <v>4</v>
      </c>
      <c r="C198" s="168" t="s">
        <v>108</v>
      </c>
      <c r="D198" s="136"/>
      <c r="E198" s="137"/>
      <c r="F198" s="120">
        <v>0</v>
      </c>
      <c r="G198" s="120"/>
      <c r="H198" s="120"/>
      <c r="I198" s="189">
        <v>0</v>
      </c>
      <c r="J198" s="137"/>
      <c r="K198" s="77"/>
      <c r="L198" s="104" t="s">
        <v>22</v>
      </c>
      <c r="M198" s="172">
        <v>0</v>
      </c>
      <c r="N198" s="173"/>
    </row>
    <row r="199" spans="1:14" s="103" customFormat="1" ht="18.75" customHeight="1" x14ac:dyDescent="0.7">
      <c r="A199" s="21" t="s">
        <v>4</v>
      </c>
      <c r="B199" s="112" t="s">
        <v>4</v>
      </c>
      <c r="C199" s="112" t="s">
        <v>4</v>
      </c>
      <c r="D199" s="168" t="s">
        <v>108</v>
      </c>
      <c r="E199" s="137"/>
      <c r="F199" s="120">
        <v>94968</v>
      </c>
      <c r="G199" s="120">
        <v>88000</v>
      </c>
      <c r="H199" s="120">
        <v>88000</v>
      </c>
      <c r="I199" s="172">
        <v>102000</v>
      </c>
      <c r="J199" s="173"/>
      <c r="K199" s="77">
        <f>(M199-I199)*100/M199</f>
        <v>5.5555555555555554</v>
      </c>
      <c r="L199" s="104" t="s">
        <v>22</v>
      </c>
      <c r="M199" s="172">
        <v>108000</v>
      </c>
      <c r="N199" s="173"/>
    </row>
    <row r="200" spans="1:14" s="103" customFormat="1" ht="18.75" customHeight="1" x14ac:dyDescent="0.7">
      <c r="A200" s="26"/>
      <c r="B200" s="27"/>
      <c r="C200" s="27"/>
      <c r="D200" s="27"/>
      <c r="E200" s="27"/>
      <c r="F200" s="54"/>
      <c r="G200" s="54"/>
      <c r="H200" s="54"/>
      <c r="I200" s="55"/>
      <c r="J200" s="40"/>
      <c r="K200" s="82"/>
      <c r="L200" s="30"/>
      <c r="M200" s="55"/>
      <c r="N200" s="40"/>
    </row>
    <row r="201" spans="1:14" s="103" customFormat="1" ht="18.75" customHeight="1" x14ac:dyDescent="0.7">
      <c r="A201" s="171" t="s">
        <v>4</v>
      </c>
      <c r="B201" s="158"/>
      <c r="C201" s="158"/>
      <c r="D201" s="158"/>
      <c r="E201" s="171" t="s">
        <v>4</v>
      </c>
      <c r="F201" s="158"/>
      <c r="G201" s="158"/>
      <c r="H201" s="158"/>
      <c r="I201" s="158"/>
      <c r="J201" s="171">
        <v>26</v>
      </c>
      <c r="K201" s="158"/>
      <c r="L201" s="158"/>
      <c r="M201" s="158"/>
      <c r="N201" s="158"/>
    </row>
    <row r="202" spans="1:14" s="103" customFormat="1" ht="21.75" customHeight="1" x14ac:dyDescent="0.7">
      <c r="A202" s="159" t="s">
        <v>1055</v>
      </c>
      <c r="B202" s="160"/>
      <c r="C202" s="160"/>
      <c r="D202" s="160"/>
      <c r="E202" s="161"/>
      <c r="F202" s="220" t="s">
        <v>5</v>
      </c>
      <c r="G202" s="221"/>
      <c r="H202" s="222"/>
      <c r="I202" s="210" t="s">
        <v>6</v>
      </c>
      <c r="J202" s="218"/>
      <c r="K202" s="218"/>
      <c r="L202" s="218"/>
      <c r="M202" s="218"/>
      <c r="N202" s="211"/>
    </row>
    <row r="203" spans="1:14" s="103" customFormat="1" ht="24" customHeight="1" x14ac:dyDescent="0.7">
      <c r="A203" s="162"/>
      <c r="B203" s="163"/>
      <c r="C203" s="163"/>
      <c r="D203" s="163"/>
      <c r="E203" s="164"/>
      <c r="F203" s="64" t="s">
        <v>9</v>
      </c>
      <c r="G203" s="65" t="s">
        <v>10</v>
      </c>
      <c r="H203" s="65" t="s">
        <v>12</v>
      </c>
      <c r="I203" s="210" t="s">
        <v>1060</v>
      </c>
      <c r="J203" s="211"/>
      <c r="K203" s="214" t="s">
        <v>11</v>
      </c>
      <c r="L203" s="215"/>
      <c r="M203" s="210" t="s">
        <v>1096</v>
      </c>
      <c r="N203" s="211"/>
    </row>
    <row r="204" spans="1:14" s="103" customFormat="1" ht="18.75" customHeight="1" x14ac:dyDescent="0.7">
      <c r="A204" s="21" t="s">
        <v>4</v>
      </c>
      <c r="B204" s="112" t="s">
        <v>4</v>
      </c>
      <c r="C204" s="168" t="s">
        <v>121</v>
      </c>
      <c r="D204" s="136"/>
      <c r="E204" s="137"/>
      <c r="F204" s="120" t="s">
        <v>4</v>
      </c>
      <c r="G204" s="120"/>
      <c r="H204" s="120"/>
      <c r="I204" s="172" t="s">
        <v>4</v>
      </c>
      <c r="J204" s="173"/>
      <c r="K204" s="77"/>
      <c r="L204" s="104" t="s">
        <v>4</v>
      </c>
      <c r="M204" s="172" t="s">
        <v>4</v>
      </c>
      <c r="N204" s="173"/>
    </row>
    <row r="205" spans="1:14" s="103" customFormat="1" ht="18.75" customHeight="1" x14ac:dyDescent="0.7">
      <c r="A205" s="21" t="s">
        <v>4</v>
      </c>
      <c r="B205" s="112" t="s">
        <v>4</v>
      </c>
      <c r="C205" s="112" t="s">
        <v>4</v>
      </c>
      <c r="D205" s="168" t="s">
        <v>1062</v>
      </c>
      <c r="E205" s="137"/>
      <c r="F205" s="120" t="s">
        <v>18</v>
      </c>
      <c r="G205" s="120" t="s">
        <v>18</v>
      </c>
      <c r="H205" s="120">
        <v>0</v>
      </c>
      <c r="I205" s="172">
        <v>20000</v>
      </c>
      <c r="J205" s="173"/>
      <c r="K205" s="77">
        <f t="shared" ref="K205:K213" si="35">(M205-I205)*100/M205</f>
        <v>0</v>
      </c>
      <c r="L205" s="104" t="s">
        <v>22</v>
      </c>
      <c r="M205" s="172">
        <v>20000</v>
      </c>
      <c r="N205" s="173"/>
    </row>
    <row r="206" spans="1:14" s="103" customFormat="1" ht="18.75" customHeight="1" x14ac:dyDescent="0.7">
      <c r="A206" s="21" t="s">
        <v>4</v>
      </c>
      <c r="B206" s="112" t="s">
        <v>4</v>
      </c>
      <c r="C206" s="112" t="s">
        <v>4</v>
      </c>
      <c r="D206" s="168" t="s">
        <v>1063</v>
      </c>
      <c r="E206" s="137"/>
      <c r="F206" s="120" t="s">
        <v>18</v>
      </c>
      <c r="G206" s="120">
        <v>18200</v>
      </c>
      <c r="H206" s="120">
        <v>20000</v>
      </c>
      <c r="I206" s="172">
        <v>40000</v>
      </c>
      <c r="J206" s="173"/>
      <c r="K206" s="77"/>
      <c r="L206" s="104" t="s">
        <v>22</v>
      </c>
      <c r="M206" s="172">
        <v>0</v>
      </c>
      <c r="N206" s="173"/>
    </row>
    <row r="207" spans="1:14" s="103" customFormat="1" ht="18.75" customHeight="1" x14ac:dyDescent="0.7">
      <c r="A207" s="21" t="s">
        <v>4</v>
      </c>
      <c r="B207" s="112" t="s">
        <v>4</v>
      </c>
      <c r="C207" s="112" t="s">
        <v>4</v>
      </c>
      <c r="D207" s="168" t="s">
        <v>984</v>
      </c>
      <c r="E207" s="137"/>
      <c r="F207" s="120" t="s">
        <v>18</v>
      </c>
      <c r="G207" s="120" t="s">
        <v>18</v>
      </c>
      <c r="H207" s="120">
        <v>0</v>
      </c>
      <c r="I207" s="172">
        <v>0</v>
      </c>
      <c r="J207" s="173"/>
      <c r="K207" s="77"/>
      <c r="L207" s="104" t="s">
        <v>22</v>
      </c>
      <c r="M207" s="172">
        <v>50000</v>
      </c>
      <c r="N207" s="173"/>
    </row>
    <row r="208" spans="1:14" s="103" customFormat="1" ht="18.75" customHeight="1" x14ac:dyDescent="0.7">
      <c r="A208" s="179" t="s">
        <v>154</v>
      </c>
      <c r="B208" s="136"/>
      <c r="C208" s="136"/>
      <c r="D208" s="136"/>
      <c r="E208" s="137"/>
      <c r="F208" s="118">
        <f>F199+F205+F206+F207</f>
        <v>94968</v>
      </c>
      <c r="G208" s="118">
        <f>G199+G205+G206+G207</f>
        <v>106200</v>
      </c>
      <c r="H208" s="118">
        <f>H199+H205+H206+H207</f>
        <v>108000</v>
      </c>
      <c r="I208" s="184">
        <f>I199+I205+I206+I207</f>
        <v>162000</v>
      </c>
      <c r="J208" s="173"/>
      <c r="K208" s="78">
        <f t="shared" si="35"/>
        <v>8.9887640449438209</v>
      </c>
      <c r="L208" s="108" t="s">
        <v>22</v>
      </c>
      <c r="M208" s="184">
        <f>M199+M205+M206+M207</f>
        <v>178000</v>
      </c>
      <c r="N208" s="173"/>
    </row>
    <row r="209" spans="1:14" s="103" customFormat="1" ht="18.75" customHeight="1" x14ac:dyDescent="0.7">
      <c r="A209" s="19" t="s">
        <v>4</v>
      </c>
      <c r="B209" s="178" t="s">
        <v>159</v>
      </c>
      <c r="C209" s="136"/>
      <c r="D209" s="136"/>
      <c r="E209" s="137"/>
      <c r="F209" s="109" t="s">
        <v>4</v>
      </c>
      <c r="G209" s="33"/>
      <c r="H209" s="33"/>
      <c r="I209" s="174" t="s">
        <v>4</v>
      </c>
      <c r="J209" s="173"/>
      <c r="K209" s="77"/>
      <c r="L209" s="108" t="s">
        <v>4</v>
      </c>
      <c r="M209" s="174" t="s">
        <v>4</v>
      </c>
      <c r="N209" s="173"/>
    </row>
    <row r="210" spans="1:14" s="103" customFormat="1" ht="18.75" customHeight="1" x14ac:dyDescent="0.7">
      <c r="A210" s="21" t="s">
        <v>4</v>
      </c>
      <c r="B210" s="112" t="s">
        <v>4</v>
      </c>
      <c r="C210" s="168" t="s">
        <v>985</v>
      </c>
      <c r="D210" s="136"/>
      <c r="E210" s="137"/>
      <c r="F210" s="111" t="s">
        <v>18</v>
      </c>
      <c r="G210" s="111" t="s">
        <v>18</v>
      </c>
      <c r="H210" s="111" t="s">
        <v>18</v>
      </c>
      <c r="I210" s="189">
        <v>0</v>
      </c>
      <c r="J210" s="137"/>
      <c r="K210" s="77"/>
      <c r="L210" s="104" t="s">
        <v>22</v>
      </c>
      <c r="M210" s="189">
        <v>0</v>
      </c>
      <c r="N210" s="137"/>
    </row>
    <row r="211" spans="1:14" s="103" customFormat="1" ht="18.75" customHeight="1" x14ac:dyDescent="0.7">
      <c r="A211" s="21" t="s">
        <v>4</v>
      </c>
      <c r="B211" s="112" t="s">
        <v>4</v>
      </c>
      <c r="C211" s="168" t="s">
        <v>1122</v>
      </c>
      <c r="D211" s="136"/>
      <c r="E211" s="137"/>
      <c r="F211" s="111" t="s">
        <v>18</v>
      </c>
      <c r="G211" s="111" t="s">
        <v>18</v>
      </c>
      <c r="H211" s="111" t="s">
        <v>18</v>
      </c>
      <c r="I211" s="189">
        <v>0</v>
      </c>
      <c r="J211" s="137"/>
      <c r="K211" s="77"/>
      <c r="L211" s="104" t="s">
        <v>22</v>
      </c>
      <c r="M211" s="172">
        <v>150000</v>
      </c>
      <c r="N211" s="173"/>
    </row>
    <row r="212" spans="1:14" s="103" customFormat="1" ht="18.75" customHeight="1" x14ac:dyDescent="0.7">
      <c r="A212" s="179" t="s">
        <v>181</v>
      </c>
      <c r="B212" s="136"/>
      <c r="C212" s="136"/>
      <c r="D212" s="136"/>
      <c r="E212" s="137"/>
      <c r="F212" s="118">
        <f>F210+F211</f>
        <v>0</v>
      </c>
      <c r="G212" s="118">
        <f t="shared" ref="G212:H212" si="36">G210+G211</f>
        <v>0</v>
      </c>
      <c r="H212" s="118">
        <f t="shared" si="36"/>
        <v>0</v>
      </c>
      <c r="I212" s="184">
        <f>I210+I211</f>
        <v>0</v>
      </c>
      <c r="J212" s="173"/>
      <c r="K212" s="77"/>
      <c r="L212" s="104" t="s">
        <v>22</v>
      </c>
      <c r="M212" s="184">
        <f>M210+M211</f>
        <v>150000</v>
      </c>
      <c r="N212" s="173"/>
    </row>
    <row r="213" spans="1:14" s="103" customFormat="1" ht="18.75" customHeight="1" x14ac:dyDescent="0.7">
      <c r="A213" s="179" t="s">
        <v>186</v>
      </c>
      <c r="B213" s="136"/>
      <c r="C213" s="136"/>
      <c r="D213" s="136"/>
      <c r="E213" s="137"/>
      <c r="F213" s="118">
        <f>F208+F212</f>
        <v>94968</v>
      </c>
      <c r="G213" s="118">
        <f>G208+G212</f>
        <v>106200</v>
      </c>
      <c r="H213" s="118">
        <f>H208+H212</f>
        <v>108000</v>
      </c>
      <c r="I213" s="184">
        <f>I208+I212</f>
        <v>162000</v>
      </c>
      <c r="J213" s="173"/>
      <c r="K213" s="78">
        <f t="shared" si="35"/>
        <v>50.609756097560975</v>
      </c>
      <c r="L213" s="108" t="s">
        <v>22</v>
      </c>
      <c r="M213" s="184">
        <f>M208+M212</f>
        <v>328000</v>
      </c>
      <c r="N213" s="173"/>
    </row>
    <row r="214" spans="1:14" s="103" customFormat="1" ht="18.75" customHeight="1" x14ac:dyDescent="0.7">
      <c r="A214" s="19" t="s">
        <v>4</v>
      </c>
      <c r="B214" s="178" t="s">
        <v>191</v>
      </c>
      <c r="C214" s="136"/>
      <c r="D214" s="136"/>
      <c r="E214" s="137"/>
      <c r="F214" s="109" t="s">
        <v>4</v>
      </c>
      <c r="G214" s="33"/>
      <c r="H214" s="33"/>
      <c r="I214" s="174" t="s">
        <v>4</v>
      </c>
      <c r="J214" s="173"/>
      <c r="K214" s="77"/>
      <c r="L214" s="108" t="s">
        <v>4</v>
      </c>
      <c r="M214" s="174" t="s">
        <v>4</v>
      </c>
      <c r="N214" s="173"/>
    </row>
    <row r="215" spans="1:14" s="103" customFormat="1" ht="18.75" customHeight="1" x14ac:dyDescent="0.7">
      <c r="A215" s="19" t="s">
        <v>4</v>
      </c>
      <c r="B215" s="178" t="s">
        <v>192</v>
      </c>
      <c r="C215" s="136"/>
      <c r="D215" s="136"/>
      <c r="E215" s="137"/>
      <c r="F215" s="109" t="s">
        <v>4</v>
      </c>
      <c r="G215" s="33"/>
      <c r="H215" s="33"/>
      <c r="I215" s="174" t="s">
        <v>4</v>
      </c>
      <c r="J215" s="173"/>
      <c r="K215" s="77"/>
      <c r="L215" s="108" t="s">
        <v>4</v>
      </c>
      <c r="M215" s="174" t="s">
        <v>4</v>
      </c>
      <c r="N215" s="173"/>
    </row>
    <row r="216" spans="1:14" s="103" customFormat="1" ht="18.75" customHeight="1" x14ac:dyDescent="0.7">
      <c r="A216" s="21" t="s">
        <v>4</v>
      </c>
      <c r="B216" s="112" t="s">
        <v>4</v>
      </c>
      <c r="C216" s="168" t="s">
        <v>986</v>
      </c>
      <c r="D216" s="136"/>
      <c r="E216" s="137"/>
      <c r="F216" s="111" t="s">
        <v>4</v>
      </c>
      <c r="G216" s="120"/>
      <c r="H216" s="120"/>
      <c r="I216" s="172" t="s">
        <v>4</v>
      </c>
      <c r="J216" s="173"/>
      <c r="K216" s="77"/>
      <c r="L216" s="104" t="s">
        <v>4</v>
      </c>
      <c r="M216" s="172" t="s">
        <v>4</v>
      </c>
      <c r="N216" s="173"/>
    </row>
    <row r="217" spans="1:14" s="103" customFormat="1" ht="18.75" customHeight="1" x14ac:dyDescent="0.7">
      <c r="A217" s="21" t="s">
        <v>4</v>
      </c>
      <c r="B217" s="112" t="s">
        <v>4</v>
      </c>
      <c r="C217" s="112" t="s">
        <v>4</v>
      </c>
      <c r="D217" s="168" t="s">
        <v>987</v>
      </c>
      <c r="E217" s="137"/>
      <c r="F217" s="111">
        <v>0</v>
      </c>
      <c r="G217" s="111">
        <v>0</v>
      </c>
      <c r="H217" s="111">
        <v>0</v>
      </c>
      <c r="I217" s="172" t="s">
        <v>18</v>
      </c>
      <c r="J217" s="173"/>
      <c r="K217" s="77"/>
      <c r="L217" s="104" t="s">
        <v>22</v>
      </c>
      <c r="M217" s="172">
        <v>500000</v>
      </c>
      <c r="N217" s="173"/>
    </row>
    <row r="218" spans="1:14" s="103" customFormat="1" ht="18.75" customHeight="1" x14ac:dyDescent="0.7">
      <c r="A218" s="179" t="s">
        <v>217</v>
      </c>
      <c r="B218" s="136"/>
      <c r="C218" s="136"/>
      <c r="D218" s="136"/>
      <c r="E218" s="137"/>
      <c r="F218" s="111">
        <f>F217</f>
        <v>0</v>
      </c>
      <c r="G218" s="111">
        <f>G217</f>
        <v>0</v>
      </c>
      <c r="H218" s="111">
        <f>H217</f>
        <v>0</v>
      </c>
      <c r="I218" s="184" t="str">
        <f>I217</f>
        <v>0</v>
      </c>
      <c r="J218" s="173"/>
      <c r="K218" s="77"/>
      <c r="L218" s="104" t="s">
        <v>22</v>
      </c>
      <c r="M218" s="184">
        <f>M217</f>
        <v>500000</v>
      </c>
      <c r="N218" s="173"/>
    </row>
    <row r="219" spans="1:14" s="103" customFormat="1" ht="18.75" customHeight="1" x14ac:dyDescent="0.7">
      <c r="A219" s="179" t="s">
        <v>219</v>
      </c>
      <c r="B219" s="136"/>
      <c r="C219" s="136"/>
      <c r="D219" s="136"/>
      <c r="E219" s="137"/>
      <c r="F219" s="111">
        <f>F218</f>
        <v>0</v>
      </c>
      <c r="G219" s="111">
        <f t="shared" ref="G219:H219" si="37">G218</f>
        <v>0</v>
      </c>
      <c r="H219" s="111">
        <f t="shared" si="37"/>
        <v>0</v>
      </c>
      <c r="I219" s="184" t="str">
        <f>I218</f>
        <v>0</v>
      </c>
      <c r="J219" s="173"/>
      <c r="K219" s="77"/>
      <c r="L219" s="104" t="s">
        <v>22</v>
      </c>
      <c r="M219" s="184">
        <f>M218</f>
        <v>500000</v>
      </c>
      <c r="N219" s="173"/>
    </row>
    <row r="220" spans="1:14" s="103" customFormat="1" ht="18.75" customHeight="1" x14ac:dyDescent="0.7">
      <c r="A220" s="180" t="s">
        <v>351</v>
      </c>
      <c r="B220" s="181"/>
      <c r="C220" s="181"/>
      <c r="D220" s="181"/>
      <c r="E220" s="182"/>
      <c r="F220" s="124">
        <f>F213+F219</f>
        <v>94968</v>
      </c>
      <c r="G220" s="124">
        <f>G213+G219</f>
        <v>106200</v>
      </c>
      <c r="H220" s="124">
        <f>H213+H219</f>
        <v>108000</v>
      </c>
      <c r="I220" s="200">
        <f>I213+I219</f>
        <v>162000</v>
      </c>
      <c r="J220" s="201"/>
      <c r="K220" s="79">
        <f>(M220-I220)*100/M220</f>
        <v>80.434782608695656</v>
      </c>
      <c r="L220" s="66" t="s">
        <v>22</v>
      </c>
      <c r="M220" s="200">
        <f>M213+M219</f>
        <v>828000</v>
      </c>
      <c r="N220" s="201"/>
    </row>
    <row r="221" spans="1:14" s="103" customFormat="1" ht="18.75" customHeight="1" thickBot="1" x14ac:dyDescent="0.75">
      <c r="A221" s="249" t="s">
        <v>352</v>
      </c>
      <c r="B221" s="250"/>
      <c r="C221" s="250"/>
      <c r="D221" s="250"/>
      <c r="E221" s="251"/>
      <c r="F221" s="34">
        <f>F194+F220</f>
        <v>303840</v>
      </c>
      <c r="G221" s="34">
        <f>G194+G220</f>
        <v>366700</v>
      </c>
      <c r="H221" s="34">
        <f>H194+H220</f>
        <v>359900</v>
      </c>
      <c r="I221" s="264">
        <f>I194+I220</f>
        <v>455000</v>
      </c>
      <c r="J221" s="251"/>
      <c r="K221" s="81">
        <f t="shared" ref="K221" si="38">(M221-I221)*100/M221</f>
        <v>59.841129744042362</v>
      </c>
      <c r="L221" s="67" t="s">
        <v>22</v>
      </c>
      <c r="M221" s="209">
        <f>M194+M220</f>
        <v>1133000</v>
      </c>
      <c r="N221" s="203"/>
    </row>
    <row r="222" spans="1:14" s="103" customFormat="1" ht="18.75" customHeight="1" thickTop="1" x14ac:dyDescent="0.7">
      <c r="A222" s="26"/>
      <c r="B222" s="27"/>
      <c r="C222" s="27"/>
      <c r="D222" s="27"/>
      <c r="E222" s="27"/>
      <c r="F222" s="31"/>
      <c r="G222" s="31"/>
      <c r="H222" s="31"/>
      <c r="I222" s="100"/>
      <c r="J222" s="27"/>
      <c r="K222" s="82"/>
      <c r="L222" s="30"/>
      <c r="M222" s="39"/>
      <c r="N222" s="40"/>
    </row>
    <row r="223" spans="1:14" s="103" customFormat="1" ht="18.75" customHeight="1" x14ac:dyDescent="0.7">
      <c r="A223" s="26"/>
      <c r="B223" s="27"/>
      <c r="C223" s="27"/>
      <c r="D223" s="27"/>
      <c r="E223" s="27"/>
      <c r="F223" s="31"/>
      <c r="G223" s="31"/>
      <c r="H223" s="31"/>
      <c r="I223" s="100"/>
      <c r="J223" s="27"/>
      <c r="K223" s="82"/>
      <c r="L223" s="30"/>
      <c r="M223" s="39"/>
      <c r="N223" s="40"/>
    </row>
    <row r="224" spans="1:14" s="103" customFormat="1" ht="18.75" customHeight="1" x14ac:dyDescent="0.7">
      <c r="A224" s="26"/>
      <c r="B224" s="27"/>
      <c r="C224" s="27"/>
      <c r="D224" s="27"/>
      <c r="E224" s="27"/>
      <c r="F224" s="31"/>
      <c r="G224" s="31"/>
      <c r="H224" s="31"/>
      <c r="I224" s="100"/>
      <c r="J224" s="27"/>
      <c r="K224" s="82"/>
      <c r="L224" s="30"/>
      <c r="M224" s="39"/>
      <c r="N224" s="40"/>
    </row>
    <row r="225" spans="1:14" s="103" customFormat="1" ht="18.75" customHeight="1" x14ac:dyDescent="0.7">
      <c r="A225" s="26"/>
      <c r="B225" s="27"/>
      <c r="C225" s="27"/>
      <c r="D225" s="27"/>
      <c r="E225" s="27"/>
      <c r="F225" s="31"/>
      <c r="G225" s="31"/>
      <c r="H225" s="31"/>
      <c r="I225" s="100"/>
      <c r="J225" s="27"/>
      <c r="K225" s="82"/>
      <c r="L225" s="30"/>
      <c r="M225" s="39"/>
      <c r="N225" s="40"/>
    </row>
    <row r="226" spans="1:14" s="103" customFormat="1" ht="18.75" customHeight="1" x14ac:dyDescent="0.7">
      <c r="A226" s="171" t="s">
        <v>4</v>
      </c>
      <c r="B226" s="158"/>
      <c r="C226" s="158"/>
      <c r="D226" s="158"/>
      <c r="E226" s="171" t="s">
        <v>4</v>
      </c>
      <c r="F226" s="158"/>
      <c r="G226" s="158"/>
      <c r="H226" s="158"/>
      <c r="I226" s="158"/>
      <c r="J226" s="171">
        <v>27</v>
      </c>
      <c r="K226" s="158"/>
      <c r="L226" s="158"/>
      <c r="M226" s="158"/>
      <c r="N226" s="158"/>
    </row>
    <row r="227" spans="1:14" s="103" customFormat="1" ht="21.75" customHeight="1" x14ac:dyDescent="0.7">
      <c r="A227" s="159" t="s">
        <v>1055</v>
      </c>
      <c r="B227" s="160"/>
      <c r="C227" s="160"/>
      <c r="D227" s="160"/>
      <c r="E227" s="161"/>
      <c r="F227" s="220" t="s">
        <v>5</v>
      </c>
      <c r="G227" s="221"/>
      <c r="H227" s="222"/>
      <c r="I227" s="210" t="s">
        <v>6</v>
      </c>
      <c r="J227" s="218"/>
      <c r="K227" s="218"/>
      <c r="L227" s="218"/>
      <c r="M227" s="218"/>
      <c r="N227" s="211"/>
    </row>
    <row r="228" spans="1:14" s="103" customFormat="1" ht="24" customHeight="1" x14ac:dyDescent="0.7">
      <c r="A228" s="162"/>
      <c r="B228" s="163"/>
      <c r="C228" s="163"/>
      <c r="D228" s="163"/>
      <c r="E228" s="164"/>
      <c r="F228" s="64" t="s">
        <v>9</v>
      </c>
      <c r="G228" s="65" t="s">
        <v>10</v>
      </c>
      <c r="H228" s="65" t="s">
        <v>12</v>
      </c>
      <c r="I228" s="210" t="s">
        <v>1060</v>
      </c>
      <c r="J228" s="211"/>
      <c r="K228" s="214" t="s">
        <v>11</v>
      </c>
      <c r="L228" s="215"/>
      <c r="M228" s="210" t="s">
        <v>1096</v>
      </c>
      <c r="N228" s="211"/>
    </row>
    <row r="229" spans="1:14" s="103" customFormat="1" ht="18.75" customHeight="1" x14ac:dyDescent="0.7">
      <c r="A229" s="257" t="s">
        <v>1031</v>
      </c>
      <c r="B229" s="258"/>
      <c r="C229" s="258"/>
      <c r="D229" s="258"/>
      <c r="E229" s="259"/>
      <c r="F229" s="125" t="s">
        <v>4</v>
      </c>
      <c r="G229" s="35"/>
      <c r="H229" s="35"/>
      <c r="I229" s="246" t="s">
        <v>4</v>
      </c>
      <c r="J229" s="146"/>
      <c r="K229" s="75" t="s">
        <v>4</v>
      </c>
      <c r="L229" s="20" t="s">
        <v>4</v>
      </c>
      <c r="M229" s="176" t="s">
        <v>4</v>
      </c>
      <c r="N229" s="177"/>
    </row>
    <row r="230" spans="1:14" s="103" customFormat="1" ht="18.75" customHeight="1" x14ac:dyDescent="0.7">
      <c r="A230" s="223" t="s">
        <v>1032</v>
      </c>
      <c r="B230" s="224"/>
      <c r="C230" s="224"/>
      <c r="D230" s="224"/>
      <c r="E230" s="225"/>
      <c r="F230" s="125" t="s">
        <v>4</v>
      </c>
      <c r="G230" s="35"/>
      <c r="H230" s="35"/>
      <c r="I230" s="246" t="s">
        <v>4</v>
      </c>
      <c r="J230" s="146"/>
      <c r="K230" s="75" t="s">
        <v>4</v>
      </c>
      <c r="L230" s="20" t="s">
        <v>4</v>
      </c>
      <c r="M230" s="176" t="s">
        <v>4</v>
      </c>
      <c r="N230" s="177"/>
    </row>
    <row r="231" spans="1:14" s="103" customFormat="1" ht="18.75" customHeight="1" x14ac:dyDescent="0.7">
      <c r="A231" s="19" t="s">
        <v>4</v>
      </c>
      <c r="B231" s="178" t="s">
        <v>15</v>
      </c>
      <c r="C231" s="136"/>
      <c r="D231" s="136"/>
      <c r="E231" s="137"/>
      <c r="F231" s="109" t="s">
        <v>4</v>
      </c>
      <c r="G231" s="33"/>
      <c r="H231" s="33"/>
      <c r="I231" s="183" t="s">
        <v>4</v>
      </c>
      <c r="J231" s="137"/>
      <c r="K231" s="76" t="s">
        <v>4</v>
      </c>
      <c r="L231" s="108" t="s">
        <v>4</v>
      </c>
      <c r="M231" s="174" t="s">
        <v>4</v>
      </c>
      <c r="N231" s="173"/>
    </row>
    <row r="232" spans="1:14" s="103" customFormat="1" ht="18.75" customHeight="1" x14ac:dyDescent="0.7">
      <c r="A232" s="19" t="s">
        <v>4</v>
      </c>
      <c r="B232" s="178" t="s">
        <v>44</v>
      </c>
      <c r="C232" s="136"/>
      <c r="D232" s="136"/>
      <c r="E232" s="137"/>
      <c r="F232" s="109" t="s">
        <v>4</v>
      </c>
      <c r="G232" s="33"/>
      <c r="H232" s="33"/>
      <c r="I232" s="183" t="s">
        <v>4</v>
      </c>
      <c r="J232" s="137"/>
      <c r="K232" s="76" t="s">
        <v>4</v>
      </c>
      <c r="L232" s="108" t="s">
        <v>4</v>
      </c>
      <c r="M232" s="174" t="s">
        <v>4</v>
      </c>
      <c r="N232" s="173"/>
    </row>
    <row r="233" spans="1:14" s="103" customFormat="1" ht="18.75" customHeight="1" x14ac:dyDescent="0.7">
      <c r="A233" s="21" t="s">
        <v>4</v>
      </c>
      <c r="B233" s="112" t="s">
        <v>4</v>
      </c>
      <c r="C233" s="168" t="s">
        <v>45</v>
      </c>
      <c r="D233" s="136"/>
      <c r="E233" s="137"/>
      <c r="F233" s="120">
        <v>320640</v>
      </c>
      <c r="G233" s="120">
        <v>617210</v>
      </c>
      <c r="H233" s="120">
        <v>683460</v>
      </c>
      <c r="I233" s="172">
        <v>718800</v>
      </c>
      <c r="J233" s="173"/>
      <c r="K233" s="77">
        <f t="shared" ref="K233:K246" si="39">(M233-I233)*100/M233</f>
        <v>11.456023651145602</v>
      </c>
      <c r="L233" s="104" t="s">
        <v>22</v>
      </c>
      <c r="M233" s="172">
        <v>811800</v>
      </c>
      <c r="N233" s="173"/>
    </row>
    <row r="234" spans="1:14" s="103" customFormat="1" ht="18.75" customHeight="1" x14ac:dyDescent="0.7">
      <c r="A234" s="21" t="s">
        <v>4</v>
      </c>
      <c r="B234" s="112" t="s">
        <v>4</v>
      </c>
      <c r="C234" s="168" t="s">
        <v>51</v>
      </c>
      <c r="D234" s="136"/>
      <c r="E234" s="137"/>
      <c r="F234" s="120">
        <v>42000</v>
      </c>
      <c r="G234" s="120">
        <v>42000</v>
      </c>
      <c r="H234" s="120">
        <v>42000</v>
      </c>
      <c r="I234" s="172" t="s">
        <v>243</v>
      </c>
      <c r="J234" s="173"/>
      <c r="K234" s="77">
        <f t="shared" si="39"/>
        <v>0</v>
      </c>
      <c r="L234" s="104" t="s">
        <v>22</v>
      </c>
      <c r="M234" s="172" t="s">
        <v>243</v>
      </c>
      <c r="N234" s="173"/>
    </row>
    <row r="235" spans="1:14" s="103" customFormat="1" ht="18.75" customHeight="1" x14ac:dyDescent="0.7">
      <c r="A235" s="21" t="s">
        <v>4</v>
      </c>
      <c r="B235" s="112" t="s">
        <v>4</v>
      </c>
      <c r="C235" s="168" t="s">
        <v>55</v>
      </c>
      <c r="D235" s="136"/>
      <c r="E235" s="137"/>
      <c r="F235" s="120">
        <v>118440</v>
      </c>
      <c r="G235" s="120">
        <v>123240</v>
      </c>
      <c r="H235" s="120">
        <v>128160</v>
      </c>
      <c r="I235" s="172">
        <v>134040</v>
      </c>
      <c r="J235" s="173"/>
      <c r="K235" s="77">
        <f t="shared" si="39"/>
        <v>5.3389830508474576</v>
      </c>
      <c r="L235" s="104" t="s">
        <v>22</v>
      </c>
      <c r="M235" s="172">
        <v>141600</v>
      </c>
      <c r="N235" s="173"/>
    </row>
    <row r="236" spans="1:14" s="103" customFormat="1" ht="18.75" customHeight="1" x14ac:dyDescent="0.7">
      <c r="A236" s="21" t="s">
        <v>4</v>
      </c>
      <c r="B236" s="112" t="s">
        <v>4</v>
      </c>
      <c r="C236" s="168" t="s">
        <v>61</v>
      </c>
      <c r="D236" s="136"/>
      <c r="E236" s="137"/>
      <c r="F236" s="120">
        <v>24000</v>
      </c>
      <c r="G236" s="120">
        <v>24000</v>
      </c>
      <c r="H236" s="120">
        <v>24000</v>
      </c>
      <c r="I236" s="172">
        <v>24000</v>
      </c>
      <c r="J236" s="173"/>
      <c r="K236" s="77">
        <f t="shared" si="39"/>
        <v>0</v>
      </c>
      <c r="L236" s="104" t="s">
        <v>22</v>
      </c>
      <c r="M236" s="172">
        <v>24000</v>
      </c>
      <c r="N236" s="173"/>
    </row>
    <row r="237" spans="1:14" s="103" customFormat="1" ht="18.75" customHeight="1" x14ac:dyDescent="0.7">
      <c r="A237" s="179" t="s">
        <v>71</v>
      </c>
      <c r="B237" s="136"/>
      <c r="C237" s="136"/>
      <c r="D237" s="136"/>
      <c r="E237" s="137"/>
      <c r="F237" s="118">
        <f>F233+F234+F235+F236</f>
        <v>505080</v>
      </c>
      <c r="G237" s="118">
        <f t="shared" ref="G237:H237" si="40">G233+G234+G235+G236</f>
        <v>806450</v>
      </c>
      <c r="H237" s="118">
        <f t="shared" si="40"/>
        <v>877620</v>
      </c>
      <c r="I237" s="184">
        <f>I233+I234+I235+I236</f>
        <v>918840</v>
      </c>
      <c r="J237" s="173"/>
      <c r="K237" s="78">
        <f t="shared" si="39"/>
        <v>9.8646262507357267</v>
      </c>
      <c r="L237" s="108" t="s">
        <v>22</v>
      </c>
      <c r="M237" s="184">
        <f>M233+M234+M235+M236</f>
        <v>1019400</v>
      </c>
      <c r="N237" s="173"/>
    </row>
    <row r="238" spans="1:14" s="103" customFormat="1" ht="18.75" customHeight="1" x14ac:dyDescent="0.7">
      <c r="A238" s="179" t="s">
        <v>76</v>
      </c>
      <c r="B238" s="136"/>
      <c r="C238" s="136"/>
      <c r="D238" s="136"/>
      <c r="E238" s="137"/>
      <c r="F238" s="118">
        <f>F237</f>
        <v>505080</v>
      </c>
      <c r="G238" s="118">
        <f>G237</f>
        <v>806450</v>
      </c>
      <c r="H238" s="118">
        <f>H237</f>
        <v>877620</v>
      </c>
      <c r="I238" s="184">
        <f>I237</f>
        <v>918840</v>
      </c>
      <c r="J238" s="173"/>
      <c r="K238" s="78">
        <f t="shared" si="39"/>
        <v>9.8646262507357267</v>
      </c>
      <c r="L238" s="108" t="s">
        <v>22</v>
      </c>
      <c r="M238" s="184">
        <f>M237</f>
        <v>1019400</v>
      </c>
      <c r="N238" s="173"/>
    </row>
    <row r="239" spans="1:14" s="103" customFormat="1" ht="18.75" customHeight="1" x14ac:dyDescent="0.7">
      <c r="A239" s="19" t="s">
        <v>4</v>
      </c>
      <c r="B239" s="178" t="s">
        <v>81</v>
      </c>
      <c r="C239" s="136"/>
      <c r="D239" s="136"/>
      <c r="E239" s="137"/>
      <c r="F239" s="109" t="s">
        <v>4</v>
      </c>
      <c r="G239" s="33"/>
      <c r="H239" s="33"/>
      <c r="I239" s="174" t="s">
        <v>4</v>
      </c>
      <c r="J239" s="173"/>
      <c r="K239" s="77"/>
      <c r="L239" s="108" t="s">
        <v>4</v>
      </c>
      <c r="M239" s="174" t="s">
        <v>4</v>
      </c>
      <c r="N239" s="173"/>
    </row>
    <row r="240" spans="1:14" s="103" customFormat="1" ht="18.75" customHeight="1" x14ac:dyDescent="0.7">
      <c r="A240" s="19" t="s">
        <v>4</v>
      </c>
      <c r="B240" s="178" t="s">
        <v>82</v>
      </c>
      <c r="C240" s="136"/>
      <c r="D240" s="136"/>
      <c r="E240" s="137"/>
      <c r="F240" s="109" t="s">
        <v>4</v>
      </c>
      <c r="G240" s="33"/>
      <c r="H240" s="33"/>
      <c r="I240" s="174" t="s">
        <v>4</v>
      </c>
      <c r="J240" s="173"/>
      <c r="K240" s="77"/>
      <c r="L240" s="108" t="s">
        <v>4</v>
      </c>
      <c r="M240" s="174" t="s">
        <v>4</v>
      </c>
      <c r="N240" s="173"/>
    </row>
    <row r="241" spans="1:14" s="103" customFormat="1" ht="18.75" customHeight="1" x14ac:dyDescent="0.7">
      <c r="A241" s="21" t="s">
        <v>4</v>
      </c>
      <c r="B241" s="112" t="s">
        <v>4</v>
      </c>
      <c r="C241" s="168" t="s">
        <v>90</v>
      </c>
      <c r="D241" s="136"/>
      <c r="E241" s="137"/>
      <c r="F241" s="111" t="s">
        <v>18</v>
      </c>
      <c r="G241" s="120">
        <v>36000</v>
      </c>
      <c r="H241" s="120">
        <v>36000</v>
      </c>
      <c r="I241" s="172">
        <v>42000</v>
      </c>
      <c r="J241" s="173"/>
      <c r="K241" s="77">
        <f t="shared" si="39"/>
        <v>30</v>
      </c>
      <c r="L241" s="104" t="s">
        <v>22</v>
      </c>
      <c r="M241" s="172">
        <v>60000</v>
      </c>
      <c r="N241" s="173"/>
    </row>
    <row r="242" spans="1:14" s="103" customFormat="1" ht="18.75" customHeight="1" x14ac:dyDescent="0.7">
      <c r="A242" s="21" t="s">
        <v>4</v>
      </c>
      <c r="B242" s="112" t="s">
        <v>4</v>
      </c>
      <c r="C242" s="168" t="s">
        <v>96</v>
      </c>
      <c r="D242" s="136"/>
      <c r="E242" s="137"/>
      <c r="F242" s="120">
        <v>16050</v>
      </c>
      <c r="G242" s="120">
        <v>52960</v>
      </c>
      <c r="H242" s="120">
        <v>41900</v>
      </c>
      <c r="I242" s="172">
        <v>55000</v>
      </c>
      <c r="J242" s="173"/>
      <c r="K242" s="77">
        <f t="shared" si="39"/>
        <v>0</v>
      </c>
      <c r="L242" s="104" t="s">
        <v>22</v>
      </c>
      <c r="M242" s="172">
        <v>55000</v>
      </c>
      <c r="N242" s="173"/>
    </row>
    <row r="243" spans="1:14" s="103" customFormat="1" ht="18.75" customHeight="1" x14ac:dyDescent="0.7">
      <c r="A243" s="179" t="s">
        <v>102</v>
      </c>
      <c r="B243" s="136"/>
      <c r="C243" s="136"/>
      <c r="D243" s="136"/>
      <c r="E243" s="137"/>
      <c r="F243" s="118">
        <f>F241+F242</f>
        <v>16050</v>
      </c>
      <c r="G243" s="118">
        <f t="shared" ref="G243:H243" si="41">G241+G242</f>
        <v>88960</v>
      </c>
      <c r="H243" s="118">
        <f t="shared" si="41"/>
        <v>77900</v>
      </c>
      <c r="I243" s="184">
        <f>I241+I242</f>
        <v>97000</v>
      </c>
      <c r="J243" s="173"/>
      <c r="K243" s="78">
        <f t="shared" si="39"/>
        <v>15.652173913043478</v>
      </c>
      <c r="L243" s="108" t="s">
        <v>22</v>
      </c>
      <c r="M243" s="184">
        <f>M241+M242</f>
        <v>115000</v>
      </c>
      <c r="N243" s="173"/>
    </row>
    <row r="244" spans="1:14" s="103" customFormat="1" ht="18.75" customHeight="1" x14ac:dyDescent="0.7">
      <c r="A244" s="19" t="s">
        <v>4</v>
      </c>
      <c r="B244" s="178" t="s">
        <v>107</v>
      </c>
      <c r="C244" s="136"/>
      <c r="D244" s="136"/>
      <c r="E244" s="137"/>
      <c r="F244" s="33" t="s">
        <v>4</v>
      </c>
      <c r="G244" s="33"/>
      <c r="H244" s="33"/>
      <c r="I244" s="174" t="s">
        <v>4</v>
      </c>
      <c r="J244" s="173"/>
      <c r="K244" s="77"/>
      <c r="L244" s="108" t="s">
        <v>4</v>
      </c>
      <c r="M244" s="174" t="s">
        <v>4</v>
      </c>
      <c r="N244" s="173"/>
    </row>
    <row r="245" spans="1:14" s="103" customFormat="1" ht="18.75" customHeight="1" x14ac:dyDescent="0.7">
      <c r="A245" s="21" t="s">
        <v>4</v>
      </c>
      <c r="B245" s="112" t="s">
        <v>4</v>
      </c>
      <c r="C245" s="168" t="s">
        <v>108</v>
      </c>
      <c r="D245" s="136"/>
      <c r="E245" s="137"/>
      <c r="F245" s="111"/>
      <c r="G245" s="120"/>
      <c r="H245" s="120"/>
      <c r="I245" s="189"/>
      <c r="J245" s="137"/>
      <c r="K245" s="77"/>
      <c r="L245" s="104"/>
      <c r="M245" s="172"/>
      <c r="N245" s="173"/>
    </row>
    <row r="246" spans="1:14" s="103" customFormat="1" ht="18.75" customHeight="1" x14ac:dyDescent="0.7">
      <c r="A246" s="21" t="s">
        <v>4</v>
      </c>
      <c r="B246" s="112" t="s">
        <v>4</v>
      </c>
      <c r="C246" s="112" t="s">
        <v>4</v>
      </c>
      <c r="D246" s="168" t="s">
        <v>108</v>
      </c>
      <c r="E246" s="137"/>
      <c r="F246" s="120">
        <v>55400</v>
      </c>
      <c r="G246" s="120">
        <v>48100</v>
      </c>
      <c r="H246" s="120">
        <v>47800</v>
      </c>
      <c r="I246" s="172">
        <v>50000</v>
      </c>
      <c r="J246" s="173"/>
      <c r="K246" s="77">
        <f t="shared" si="39"/>
        <v>0</v>
      </c>
      <c r="L246" s="104" t="s">
        <v>22</v>
      </c>
      <c r="M246" s="172">
        <v>50000</v>
      </c>
      <c r="N246" s="173"/>
    </row>
    <row r="247" spans="1:14" s="103" customFormat="1" ht="18.75" customHeight="1" x14ac:dyDescent="0.7">
      <c r="A247" s="21" t="s">
        <v>4</v>
      </c>
      <c r="B247" s="112" t="s">
        <v>4</v>
      </c>
      <c r="C247" s="168" t="s">
        <v>115</v>
      </c>
      <c r="D247" s="136"/>
      <c r="E247" s="137"/>
      <c r="F247" s="120">
        <v>0</v>
      </c>
      <c r="G247" s="120">
        <v>0</v>
      </c>
      <c r="H247" s="120">
        <v>0</v>
      </c>
      <c r="I247" s="172" t="s">
        <v>18</v>
      </c>
      <c r="J247" s="173"/>
      <c r="K247" s="77"/>
      <c r="L247" s="104" t="s">
        <v>22</v>
      </c>
      <c r="M247" s="172" t="s">
        <v>18</v>
      </c>
      <c r="N247" s="173"/>
    </row>
    <row r="248" spans="1:14" s="103" customFormat="1" ht="18.75" customHeight="1" x14ac:dyDescent="0.7">
      <c r="A248" s="21" t="s">
        <v>4</v>
      </c>
      <c r="B248" s="112" t="s">
        <v>4</v>
      </c>
      <c r="C248" s="168" t="s">
        <v>121</v>
      </c>
      <c r="D248" s="136"/>
      <c r="E248" s="137"/>
      <c r="F248" s="120" t="s">
        <v>4</v>
      </c>
      <c r="G248" s="120"/>
      <c r="H248" s="120"/>
      <c r="I248" s="172" t="s">
        <v>4</v>
      </c>
      <c r="J248" s="173"/>
      <c r="K248" s="77"/>
      <c r="L248" s="104" t="s">
        <v>4</v>
      </c>
      <c r="M248" s="172" t="s">
        <v>4</v>
      </c>
      <c r="N248" s="173"/>
    </row>
    <row r="249" spans="1:14" s="103" customFormat="1" ht="18.75" customHeight="1" x14ac:dyDescent="0.7">
      <c r="A249" s="21" t="s">
        <v>4</v>
      </c>
      <c r="B249" s="112" t="s">
        <v>4</v>
      </c>
      <c r="C249" s="112" t="s">
        <v>4</v>
      </c>
      <c r="D249" s="168" t="s">
        <v>133</v>
      </c>
      <c r="E249" s="137"/>
      <c r="F249" s="120" t="s">
        <v>389</v>
      </c>
      <c r="G249" s="120">
        <v>8447</v>
      </c>
      <c r="H249" s="120">
        <v>9083</v>
      </c>
      <c r="I249" s="172">
        <v>20000</v>
      </c>
      <c r="J249" s="173"/>
      <c r="K249" s="77">
        <f>(M249-I249)*100/M249</f>
        <v>0</v>
      </c>
      <c r="L249" s="104" t="s">
        <v>22</v>
      </c>
      <c r="M249" s="172">
        <v>20000</v>
      </c>
      <c r="N249" s="173"/>
    </row>
    <row r="250" spans="1:14" s="103" customFormat="1" ht="18.75" customHeight="1" x14ac:dyDescent="0.7">
      <c r="A250" s="29"/>
      <c r="B250" s="29"/>
      <c r="C250" s="29"/>
      <c r="D250" s="29"/>
      <c r="E250" s="27"/>
      <c r="F250" s="99"/>
      <c r="G250" s="99"/>
      <c r="H250" s="99"/>
      <c r="I250" s="50"/>
      <c r="J250" s="40"/>
      <c r="K250" s="84"/>
      <c r="L250" s="29"/>
      <c r="M250" s="50"/>
      <c r="N250" s="40"/>
    </row>
    <row r="251" spans="1:14" s="103" customFormat="1" ht="18.75" customHeight="1" x14ac:dyDescent="0.7">
      <c r="A251" s="171" t="s">
        <v>4</v>
      </c>
      <c r="B251" s="158"/>
      <c r="C251" s="158"/>
      <c r="D251" s="158"/>
      <c r="E251" s="171" t="s">
        <v>4</v>
      </c>
      <c r="F251" s="158"/>
      <c r="G251" s="158"/>
      <c r="H251" s="158"/>
      <c r="I251" s="158"/>
      <c r="J251" s="171">
        <v>28</v>
      </c>
      <c r="K251" s="158"/>
      <c r="L251" s="158"/>
      <c r="M251" s="158"/>
      <c r="N251" s="158"/>
    </row>
    <row r="252" spans="1:14" s="103" customFormat="1" ht="21.75" customHeight="1" x14ac:dyDescent="0.7">
      <c r="A252" s="159" t="s">
        <v>1055</v>
      </c>
      <c r="B252" s="160"/>
      <c r="C252" s="160"/>
      <c r="D252" s="160"/>
      <c r="E252" s="161"/>
      <c r="F252" s="220" t="s">
        <v>5</v>
      </c>
      <c r="G252" s="221"/>
      <c r="H252" s="222"/>
      <c r="I252" s="210" t="s">
        <v>6</v>
      </c>
      <c r="J252" s="218"/>
      <c r="K252" s="218"/>
      <c r="L252" s="218"/>
      <c r="M252" s="218"/>
      <c r="N252" s="211"/>
    </row>
    <row r="253" spans="1:14" s="103" customFormat="1" ht="24" customHeight="1" x14ac:dyDescent="0.7">
      <c r="A253" s="162"/>
      <c r="B253" s="163"/>
      <c r="C253" s="163"/>
      <c r="D253" s="163"/>
      <c r="E253" s="164"/>
      <c r="F253" s="64" t="s">
        <v>9</v>
      </c>
      <c r="G253" s="65" t="s">
        <v>10</v>
      </c>
      <c r="H253" s="65" t="s">
        <v>12</v>
      </c>
      <c r="I253" s="210" t="s">
        <v>1060</v>
      </c>
      <c r="J253" s="211"/>
      <c r="K253" s="214" t="s">
        <v>11</v>
      </c>
      <c r="L253" s="215"/>
      <c r="M253" s="210" t="s">
        <v>1096</v>
      </c>
      <c r="N253" s="211"/>
    </row>
    <row r="254" spans="1:14" s="103" customFormat="1" ht="18.75" customHeight="1" x14ac:dyDescent="0.7">
      <c r="A254" s="21" t="s">
        <v>4</v>
      </c>
      <c r="B254" s="112" t="s">
        <v>4</v>
      </c>
      <c r="C254" s="112" t="s">
        <v>4</v>
      </c>
      <c r="D254" s="168" t="s">
        <v>147</v>
      </c>
      <c r="E254" s="137"/>
      <c r="F254" s="120">
        <v>38219</v>
      </c>
      <c r="G254" s="120">
        <v>35856</v>
      </c>
      <c r="H254" s="120">
        <v>19632</v>
      </c>
      <c r="I254" s="236">
        <v>40000</v>
      </c>
      <c r="J254" s="137"/>
      <c r="K254" s="77">
        <f t="shared" ref="K254:K269" si="42">(M254-I254)*100/M254</f>
        <v>0</v>
      </c>
      <c r="L254" s="104" t="s">
        <v>22</v>
      </c>
      <c r="M254" s="172">
        <v>40000</v>
      </c>
      <c r="N254" s="173"/>
    </row>
    <row r="255" spans="1:14" s="103" customFormat="1" ht="18.75" customHeight="1" x14ac:dyDescent="0.7">
      <c r="A255" s="179" t="s">
        <v>154</v>
      </c>
      <c r="B255" s="136"/>
      <c r="C255" s="136"/>
      <c r="D255" s="136"/>
      <c r="E255" s="137"/>
      <c r="F255" s="118">
        <f>F246+F247+F249+F254</f>
        <v>109005</v>
      </c>
      <c r="G255" s="118">
        <f>G246+G247+G249+G254</f>
        <v>92403</v>
      </c>
      <c r="H255" s="118">
        <f>H246+H247+H249+H254</f>
        <v>76515</v>
      </c>
      <c r="I255" s="199">
        <f>I245+I246+I247+I249+I254</f>
        <v>110000</v>
      </c>
      <c r="J255" s="137"/>
      <c r="K255" s="78">
        <f t="shared" si="42"/>
        <v>0</v>
      </c>
      <c r="L255" s="108" t="s">
        <v>22</v>
      </c>
      <c r="M255" s="184">
        <f>M245+M246+M247+M249+M254</f>
        <v>110000</v>
      </c>
      <c r="N255" s="173"/>
    </row>
    <row r="256" spans="1:14" s="103" customFormat="1" ht="18.75" customHeight="1" x14ac:dyDescent="0.7">
      <c r="A256" s="19" t="s">
        <v>4</v>
      </c>
      <c r="B256" s="178" t="s">
        <v>159</v>
      </c>
      <c r="C256" s="136"/>
      <c r="D256" s="136"/>
      <c r="E256" s="137"/>
      <c r="F256" s="109" t="s">
        <v>4</v>
      </c>
      <c r="G256" s="33"/>
      <c r="H256" s="33"/>
      <c r="I256" s="183" t="s">
        <v>4</v>
      </c>
      <c r="J256" s="137"/>
      <c r="K256" s="77"/>
      <c r="L256" s="108" t="s">
        <v>4</v>
      </c>
      <c r="M256" s="174" t="s">
        <v>4</v>
      </c>
      <c r="N256" s="173"/>
    </row>
    <row r="257" spans="1:14" s="103" customFormat="1" ht="18.75" customHeight="1" x14ac:dyDescent="0.7">
      <c r="A257" s="21" t="s">
        <v>4</v>
      </c>
      <c r="B257" s="112" t="s">
        <v>4</v>
      </c>
      <c r="C257" s="168" t="s">
        <v>160</v>
      </c>
      <c r="D257" s="136"/>
      <c r="E257" s="137"/>
      <c r="F257" s="120">
        <v>24049</v>
      </c>
      <c r="G257" s="120">
        <v>36732</v>
      </c>
      <c r="H257" s="120">
        <v>39996</v>
      </c>
      <c r="I257" s="189">
        <v>30000</v>
      </c>
      <c r="J257" s="137"/>
      <c r="K257" s="77">
        <f t="shared" si="42"/>
        <v>0</v>
      </c>
      <c r="L257" s="104" t="s">
        <v>22</v>
      </c>
      <c r="M257" s="172">
        <v>30000</v>
      </c>
      <c r="N257" s="173"/>
    </row>
    <row r="258" spans="1:14" s="103" customFormat="1" ht="18.75" customHeight="1" x14ac:dyDescent="0.7">
      <c r="A258" s="21" t="s">
        <v>4</v>
      </c>
      <c r="B258" s="112" t="s">
        <v>4</v>
      </c>
      <c r="C258" s="168" t="s">
        <v>178</v>
      </c>
      <c r="D258" s="136"/>
      <c r="E258" s="137"/>
      <c r="F258" s="120">
        <v>10030</v>
      </c>
      <c r="G258" s="120">
        <v>17605</v>
      </c>
      <c r="H258" s="120">
        <v>17055</v>
      </c>
      <c r="I258" s="189" t="s">
        <v>86</v>
      </c>
      <c r="J258" s="137"/>
      <c r="K258" s="77">
        <f t="shared" si="42"/>
        <v>0</v>
      </c>
      <c r="L258" s="104" t="s">
        <v>22</v>
      </c>
      <c r="M258" s="172" t="s">
        <v>86</v>
      </c>
      <c r="N258" s="173"/>
    </row>
    <row r="259" spans="1:14" s="103" customFormat="1" ht="18.75" customHeight="1" x14ac:dyDescent="0.7">
      <c r="A259" s="179" t="s">
        <v>181</v>
      </c>
      <c r="B259" s="136"/>
      <c r="C259" s="136"/>
      <c r="D259" s="136"/>
      <c r="E259" s="137"/>
      <c r="F259" s="118">
        <f>F257+F258</f>
        <v>34079</v>
      </c>
      <c r="G259" s="118">
        <f t="shared" ref="G259:H259" si="43">G257+G258</f>
        <v>54337</v>
      </c>
      <c r="H259" s="118">
        <f t="shared" si="43"/>
        <v>57051</v>
      </c>
      <c r="I259" s="184">
        <f>I257+I258</f>
        <v>50000</v>
      </c>
      <c r="J259" s="173"/>
      <c r="K259" s="78">
        <f t="shared" si="42"/>
        <v>0</v>
      </c>
      <c r="L259" s="108" t="s">
        <v>22</v>
      </c>
      <c r="M259" s="184">
        <f>M257+M258</f>
        <v>50000</v>
      </c>
      <c r="N259" s="173"/>
    </row>
    <row r="260" spans="1:14" s="103" customFormat="1" ht="18.75" customHeight="1" x14ac:dyDescent="0.7">
      <c r="A260" s="179" t="s">
        <v>186</v>
      </c>
      <c r="B260" s="136"/>
      <c r="C260" s="136"/>
      <c r="D260" s="136"/>
      <c r="E260" s="137"/>
      <c r="F260" s="118">
        <f>F243+F255+F259</f>
        <v>159134</v>
      </c>
      <c r="G260" s="118">
        <f>G243+G255+G259</f>
        <v>235700</v>
      </c>
      <c r="H260" s="118">
        <f>H243+H255+H259</f>
        <v>211466</v>
      </c>
      <c r="I260" s="199">
        <f>I243+I255+I259</f>
        <v>257000</v>
      </c>
      <c r="J260" s="137"/>
      <c r="K260" s="78">
        <f t="shared" si="42"/>
        <v>6.5454545454545459</v>
      </c>
      <c r="L260" s="108" t="s">
        <v>22</v>
      </c>
      <c r="M260" s="184">
        <f>M243+M255+M259</f>
        <v>275000</v>
      </c>
      <c r="N260" s="173"/>
    </row>
    <row r="261" spans="1:14" s="103" customFormat="1" ht="18.75" customHeight="1" x14ac:dyDescent="0.7">
      <c r="A261" s="19" t="s">
        <v>4</v>
      </c>
      <c r="B261" s="178" t="s">
        <v>191</v>
      </c>
      <c r="C261" s="136"/>
      <c r="D261" s="136"/>
      <c r="E261" s="137"/>
      <c r="F261" s="109" t="s">
        <v>4</v>
      </c>
      <c r="G261" s="33"/>
      <c r="H261" s="33"/>
      <c r="I261" s="183" t="s">
        <v>4</v>
      </c>
      <c r="J261" s="137"/>
      <c r="K261" s="77"/>
      <c r="L261" s="108" t="s">
        <v>4</v>
      </c>
      <c r="M261" s="174" t="s">
        <v>4</v>
      </c>
      <c r="N261" s="173"/>
    </row>
    <row r="262" spans="1:14" s="103" customFormat="1" ht="18.75" customHeight="1" x14ac:dyDescent="0.7">
      <c r="A262" s="19" t="s">
        <v>4</v>
      </c>
      <c r="B262" s="178" t="s">
        <v>192</v>
      </c>
      <c r="C262" s="136"/>
      <c r="D262" s="136"/>
      <c r="E262" s="137"/>
      <c r="F262" s="109" t="s">
        <v>4</v>
      </c>
      <c r="G262" s="33"/>
      <c r="H262" s="33"/>
      <c r="I262" s="183" t="s">
        <v>4</v>
      </c>
      <c r="J262" s="137"/>
      <c r="K262" s="77"/>
      <c r="L262" s="108" t="s">
        <v>4</v>
      </c>
      <c r="M262" s="174" t="s">
        <v>4</v>
      </c>
      <c r="N262" s="173"/>
    </row>
    <row r="263" spans="1:14" s="103" customFormat="1" ht="18.75" customHeight="1" x14ac:dyDescent="0.7">
      <c r="A263" s="21" t="s">
        <v>4</v>
      </c>
      <c r="B263" s="112" t="s">
        <v>4</v>
      </c>
      <c r="C263" s="168" t="s">
        <v>193</v>
      </c>
      <c r="D263" s="136"/>
      <c r="E263" s="137"/>
      <c r="F263" s="111" t="s">
        <v>4</v>
      </c>
      <c r="G263" s="120"/>
      <c r="H263" s="120"/>
      <c r="I263" s="189" t="s">
        <v>4</v>
      </c>
      <c r="J263" s="137"/>
      <c r="K263" s="77"/>
      <c r="L263" s="104" t="s">
        <v>4</v>
      </c>
      <c r="M263" s="172" t="s">
        <v>4</v>
      </c>
      <c r="N263" s="173"/>
    </row>
    <row r="264" spans="1:14" s="103" customFormat="1" ht="18.75" customHeight="1" x14ac:dyDescent="0.7">
      <c r="A264" s="21" t="s">
        <v>4</v>
      </c>
      <c r="B264" s="112" t="s">
        <v>4</v>
      </c>
      <c r="C264" s="112" t="s">
        <v>4</v>
      </c>
      <c r="D264" s="168" t="s">
        <v>988</v>
      </c>
      <c r="E264" s="137"/>
      <c r="F264" s="111" t="s">
        <v>18</v>
      </c>
      <c r="G264" s="120">
        <v>22000</v>
      </c>
      <c r="H264" s="120">
        <v>0</v>
      </c>
      <c r="I264" s="172" t="s">
        <v>18</v>
      </c>
      <c r="J264" s="173"/>
      <c r="K264" s="77"/>
      <c r="L264" s="104" t="s">
        <v>22</v>
      </c>
      <c r="M264" s="172" t="s">
        <v>18</v>
      </c>
      <c r="N264" s="173"/>
    </row>
    <row r="265" spans="1:14" s="103" customFormat="1" ht="18.75" customHeight="1" x14ac:dyDescent="0.7">
      <c r="A265" s="21" t="s">
        <v>4</v>
      </c>
      <c r="B265" s="112" t="s">
        <v>4</v>
      </c>
      <c r="C265" s="168" t="s">
        <v>210</v>
      </c>
      <c r="D265" s="136"/>
      <c r="E265" s="137"/>
      <c r="F265" s="111" t="s">
        <v>4</v>
      </c>
      <c r="G265" s="120" t="s">
        <v>4</v>
      </c>
      <c r="H265" s="120"/>
      <c r="I265" s="189" t="s">
        <v>4</v>
      </c>
      <c r="J265" s="137"/>
      <c r="K265" s="77"/>
      <c r="L265" s="104" t="s">
        <v>4</v>
      </c>
      <c r="M265" s="172" t="s">
        <v>4</v>
      </c>
      <c r="N265" s="173"/>
    </row>
    <row r="266" spans="1:14" s="103" customFormat="1" ht="18.75" customHeight="1" x14ac:dyDescent="0.7">
      <c r="A266" s="21" t="s">
        <v>4</v>
      </c>
      <c r="B266" s="112" t="s">
        <v>4</v>
      </c>
      <c r="C266" s="112" t="s">
        <v>4</v>
      </c>
      <c r="D266" s="168" t="s">
        <v>407</v>
      </c>
      <c r="E266" s="137"/>
      <c r="F266" s="120">
        <v>22000</v>
      </c>
      <c r="G266" s="120">
        <v>21000</v>
      </c>
      <c r="H266" s="120">
        <v>0</v>
      </c>
      <c r="I266" s="172" t="s">
        <v>18</v>
      </c>
      <c r="J266" s="173"/>
      <c r="K266" s="77"/>
      <c r="L266" s="104" t="s">
        <v>22</v>
      </c>
      <c r="M266" s="172" t="s">
        <v>18</v>
      </c>
      <c r="N266" s="173"/>
    </row>
    <row r="267" spans="1:14" s="103" customFormat="1" ht="18.75" customHeight="1" x14ac:dyDescent="0.7">
      <c r="A267" s="179" t="s">
        <v>217</v>
      </c>
      <c r="B267" s="136"/>
      <c r="C267" s="136"/>
      <c r="D267" s="136"/>
      <c r="E267" s="137"/>
      <c r="F267" s="118">
        <f>F264+F266</f>
        <v>22000</v>
      </c>
      <c r="G267" s="118">
        <f t="shared" ref="G267:H267" si="44">G264+G266</f>
        <v>43000</v>
      </c>
      <c r="H267" s="118">
        <f t="shared" si="44"/>
        <v>0</v>
      </c>
      <c r="I267" s="199">
        <f>I264+I266</f>
        <v>0</v>
      </c>
      <c r="J267" s="137"/>
      <c r="K267" s="78"/>
      <c r="L267" s="108" t="s">
        <v>22</v>
      </c>
      <c r="M267" s="199">
        <f>M264+M266</f>
        <v>0</v>
      </c>
      <c r="N267" s="137"/>
    </row>
    <row r="268" spans="1:14" s="103" customFormat="1" ht="18.75" customHeight="1" x14ac:dyDescent="0.7">
      <c r="A268" s="179" t="s">
        <v>219</v>
      </c>
      <c r="B268" s="136"/>
      <c r="C268" s="136"/>
      <c r="D268" s="136"/>
      <c r="E268" s="137"/>
      <c r="F268" s="118">
        <f>F267</f>
        <v>22000</v>
      </c>
      <c r="G268" s="118">
        <f t="shared" ref="G268:H268" si="45">G267</f>
        <v>43000</v>
      </c>
      <c r="H268" s="118">
        <f t="shared" si="45"/>
        <v>0</v>
      </c>
      <c r="I268" s="199">
        <f>I267</f>
        <v>0</v>
      </c>
      <c r="J268" s="137"/>
      <c r="K268" s="78"/>
      <c r="L268" s="108" t="s">
        <v>22</v>
      </c>
      <c r="M268" s="184">
        <f>M267</f>
        <v>0</v>
      </c>
      <c r="N268" s="173"/>
    </row>
    <row r="269" spans="1:14" s="103" customFormat="1" ht="18.75" customHeight="1" x14ac:dyDescent="0.7">
      <c r="A269" s="180" t="s">
        <v>408</v>
      </c>
      <c r="B269" s="181"/>
      <c r="C269" s="181"/>
      <c r="D269" s="181"/>
      <c r="E269" s="182"/>
      <c r="F269" s="124">
        <f>F238+F260+F268</f>
        <v>686214</v>
      </c>
      <c r="G269" s="124">
        <f>G238+G260+G268</f>
        <v>1085150</v>
      </c>
      <c r="H269" s="124">
        <f>H238+H260+H268</f>
        <v>1089086</v>
      </c>
      <c r="I269" s="254">
        <f>I238+I260+I268</f>
        <v>1175840</v>
      </c>
      <c r="J269" s="182"/>
      <c r="K269" s="79">
        <f t="shared" si="42"/>
        <v>9.1594561186650179</v>
      </c>
      <c r="L269" s="66" t="s">
        <v>22</v>
      </c>
      <c r="M269" s="254">
        <f>M238+M260+M268</f>
        <v>1294400</v>
      </c>
      <c r="N269" s="182"/>
    </row>
    <row r="270" spans="1:14" s="103" customFormat="1" ht="18.75" customHeight="1" x14ac:dyDescent="0.7">
      <c r="A270" s="223" t="s">
        <v>1033</v>
      </c>
      <c r="B270" s="224"/>
      <c r="C270" s="224"/>
      <c r="D270" s="224"/>
      <c r="E270" s="225"/>
      <c r="F270" s="125" t="s">
        <v>4</v>
      </c>
      <c r="G270" s="35"/>
      <c r="H270" s="35"/>
      <c r="I270" s="246" t="s">
        <v>4</v>
      </c>
      <c r="J270" s="146"/>
      <c r="K270" s="80"/>
      <c r="L270" s="20" t="s">
        <v>4</v>
      </c>
      <c r="M270" s="176" t="s">
        <v>4</v>
      </c>
      <c r="N270" s="177"/>
    </row>
    <row r="271" spans="1:14" s="103" customFormat="1" ht="18.75" customHeight="1" x14ac:dyDescent="0.7">
      <c r="A271" s="19" t="s">
        <v>4</v>
      </c>
      <c r="B271" s="178" t="s">
        <v>15</v>
      </c>
      <c r="C271" s="136"/>
      <c r="D271" s="136"/>
      <c r="E271" s="137"/>
      <c r="F271" s="109" t="s">
        <v>4</v>
      </c>
      <c r="G271" s="33"/>
      <c r="H271" s="33"/>
      <c r="I271" s="183" t="s">
        <v>4</v>
      </c>
      <c r="J271" s="137"/>
      <c r="K271" s="77"/>
      <c r="L271" s="108" t="s">
        <v>4</v>
      </c>
      <c r="M271" s="174" t="s">
        <v>4</v>
      </c>
      <c r="N271" s="173"/>
    </row>
    <row r="272" spans="1:14" s="103" customFormat="1" ht="18.75" customHeight="1" x14ac:dyDescent="0.7">
      <c r="A272" s="19" t="s">
        <v>4</v>
      </c>
      <c r="B272" s="178" t="s">
        <v>44</v>
      </c>
      <c r="C272" s="136"/>
      <c r="D272" s="136"/>
      <c r="E272" s="137"/>
      <c r="F272" s="109" t="s">
        <v>4</v>
      </c>
      <c r="G272" s="33"/>
      <c r="H272" s="33"/>
      <c r="I272" s="183" t="s">
        <v>4</v>
      </c>
      <c r="J272" s="137"/>
      <c r="K272" s="77"/>
      <c r="L272" s="108" t="s">
        <v>4</v>
      </c>
      <c r="M272" s="174" t="s">
        <v>4</v>
      </c>
      <c r="N272" s="173"/>
    </row>
    <row r="273" spans="1:16" s="103" customFormat="1" ht="18.75" customHeight="1" x14ac:dyDescent="0.7">
      <c r="A273" s="21" t="s">
        <v>4</v>
      </c>
      <c r="B273" s="112" t="s">
        <v>4</v>
      </c>
      <c r="C273" s="168" t="s">
        <v>45</v>
      </c>
      <c r="D273" s="136"/>
      <c r="E273" s="137"/>
      <c r="F273" s="120">
        <v>772997</v>
      </c>
      <c r="G273" s="120">
        <v>766730</v>
      </c>
      <c r="H273" s="120">
        <v>808880</v>
      </c>
      <c r="I273" s="172">
        <v>974700</v>
      </c>
      <c r="J273" s="173"/>
      <c r="K273" s="77">
        <f>(M273-I273)*100/M273</f>
        <v>-6.2459123610202747</v>
      </c>
      <c r="L273" s="104" t="s">
        <v>22</v>
      </c>
      <c r="M273" s="172">
        <v>917400</v>
      </c>
      <c r="N273" s="173"/>
    </row>
    <row r="274" spans="1:16" s="103" customFormat="1" ht="18.75" customHeight="1" x14ac:dyDescent="0.7">
      <c r="A274" s="21" t="s">
        <v>4</v>
      </c>
      <c r="B274" s="112" t="s">
        <v>4</v>
      </c>
      <c r="C274" s="168" t="s">
        <v>417</v>
      </c>
      <c r="D274" s="136"/>
      <c r="E274" s="137"/>
      <c r="F274" s="120" t="s">
        <v>18</v>
      </c>
      <c r="G274" s="120">
        <v>17500</v>
      </c>
      <c r="H274" s="120">
        <v>80500</v>
      </c>
      <c r="I274" s="172">
        <v>126000</v>
      </c>
      <c r="J274" s="173"/>
      <c r="K274" s="77">
        <f>(M274-I274)*100/M274</f>
        <v>0</v>
      </c>
      <c r="L274" s="104" t="s">
        <v>22</v>
      </c>
      <c r="M274" s="172">
        <v>126000</v>
      </c>
      <c r="N274" s="173"/>
    </row>
    <row r="275" spans="1:16" s="103" customFormat="1" ht="18.75" customHeight="1" x14ac:dyDescent="0.7">
      <c r="A275" s="21" t="s">
        <v>4</v>
      </c>
      <c r="B275" s="112" t="s">
        <v>4</v>
      </c>
      <c r="C275" s="168" t="s">
        <v>55</v>
      </c>
      <c r="D275" s="136"/>
      <c r="E275" s="137"/>
      <c r="F275" s="120">
        <v>564120</v>
      </c>
      <c r="G275" s="120">
        <v>723400</v>
      </c>
      <c r="H275" s="120">
        <v>813060</v>
      </c>
      <c r="I275" s="172">
        <v>844000</v>
      </c>
      <c r="J275" s="173"/>
      <c r="K275" s="77">
        <f>(M275-I275)*100/M275</f>
        <v>4.1127016587139282</v>
      </c>
      <c r="L275" s="104" t="s">
        <v>22</v>
      </c>
      <c r="M275" s="172">
        <v>880200</v>
      </c>
      <c r="N275" s="173"/>
    </row>
    <row r="276" spans="1:16" s="103" customFormat="1" ht="18.75" customHeight="1" x14ac:dyDescent="0.7">
      <c r="A276" s="26"/>
      <c r="B276" s="27"/>
      <c r="C276" s="27"/>
      <c r="D276" s="27"/>
      <c r="E276" s="27"/>
      <c r="F276" s="54"/>
      <c r="G276" s="54"/>
      <c r="H276" s="54"/>
      <c r="I276" s="73"/>
      <c r="J276" s="27"/>
      <c r="K276" s="82"/>
      <c r="L276" s="30"/>
      <c r="M276" s="55"/>
      <c r="N276" s="40"/>
    </row>
    <row r="277" spans="1:16" s="103" customFormat="1" ht="18.75" customHeight="1" x14ac:dyDescent="0.7">
      <c r="A277" s="171" t="s">
        <v>4</v>
      </c>
      <c r="B277" s="158"/>
      <c r="C277" s="158"/>
      <c r="D277" s="158"/>
      <c r="E277" s="171" t="s">
        <v>4</v>
      </c>
      <c r="F277" s="158"/>
      <c r="G277" s="158"/>
      <c r="H277" s="158"/>
      <c r="I277" s="158"/>
      <c r="J277" s="171">
        <v>29</v>
      </c>
      <c r="K277" s="158"/>
      <c r="L277" s="158"/>
      <c r="M277" s="158"/>
      <c r="N277" s="158"/>
    </row>
    <row r="278" spans="1:16" s="103" customFormat="1" ht="21.75" customHeight="1" x14ac:dyDescent="0.7">
      <c r="A278" s="159" t="s">
        <v>1055</v>
      </c>
      <c r="B278" s="160"/>
      <c r="C278" s="160"/>
      <c r="D278" s="160"/>
      <c r="E278" s="161"/>
      <c r="F278" s="220" t="s">
        <v>5</v>
      </c>
      <c r="G278" s="221"/>
      <c r="H278" s="222"/>
      <c r="I278" s="210" t="s">
        <v>6</v>
      </c>
      <c r="J278" s="218"/>
      <c r="K278" s="218"/>
      <c r="L278" s="218"/>
      <c r="M278" s="218"/>
      <c r="N278" s="211"/>
    </row>
    <row r="279" spans="1:16" s="103" customFormat="1" ht="24" customHeight="1" x14ac:dyDescent="0.7">
      <c r="A279" s="162"/>
      <c r="B279" s="163"/>
      <c r="C279" s="163"/>
      <c r="D279" s="163"/>
      <c r="E279" s="164"/>
      <c r="F279" s="64" t="s">
        <v>9</v>
      </c>
      <c r="G279" s="65" t="s">
        <v>10</v>
      </c>
      <c r="H279" s="65" t="s">
        <v>12</v>
      </c>
      <c r="I279" s="210" t="s">
        <v>1060</v>
      </c>
      <c r="J279" s="211"/>
      <c r="K279" s="214" t="s">
        <v>11</v>
      </c>
      <c r="L279" s="215"/>
      <c r="M279" s="210" t="s">
        <v>1096</v>
      </c>
      <c r="N279" s="211"/>
    </row>
    <row r="280" spans="1:16" s="103" customFormat="1" ht="18.75" customHeight="1" x14ac:dyDescent="0.7">
      <c r="A280" s="21" t="s">
        <v>4</v>
      </c>
      <c r="B280" s="112" t="s">
        <v>4</v>
      </c>
      <c r="C280" s="168" t="s">
        <v>61</v>
      </c>
      <c r="D280" s="136"/>
      <c r="E280" s="137"/>
      <c r="F280" s="120">
        <v>119318</v>
      </c>
      <c r="G280" s="120">
        <v>116000</v>
      </c>
      <c r="H280" s="120">
        <v>143500</v>
      </c>
      <c r="I280" s="172">
        <v>120000</v>
      </c>
      <c r="J280" s="173"/>
      <c r="K280" s="77">
        <f t="shared" ref="K280:K295" si="46">(M280-I280)*100/M280</f>
        <v>16.666666666666668</v>
      </c>
      <c r="L280" s="104" t="s">
        <v>22</v>
      </c>
      <c r="M280" s="172">
        <v>144000</v>
      </c>
      <c r="N280" s="173"/>
    </row>
    <row r="281" spans="1:16" s="103" customFormat="1" ht="18.75" customHeight="1" x14ac:dyDescent="0.7">
      <c r="A281" s="179" t="s">
        <v>71</v>
      </c>
      <c r="B281" s="136"/>
      <c r="C281" s="136"/>
      <c r="D281" s="136"/>
      <c r="E281" s="137"/>
      <c r="F281" s="118">
        <f>F273+F274+F275+F280</f>
        <v>1456435</v>
      </c>
      <c r="G281" s="118">
        <f>G273+G274+G275+G280</f>
        <v>1623630</v>
      </c>
      <c r="H281" s="118">
        <f>H273+H274+H275+H280</f>
        <v>1845940</v>
      </c>
      <c r="I281" s="184">
        <f>I273+I274+I275+I280</f>
        <v>2064700</v>
      </c>
      <c r="J281" s="173"/>
      <c r="K281" s="78">
        <f t="shared" si="46"/>
        <v>0.14025923776359064</v>
      </c>
      <c r="L281" s="108" t="s">
        <v>22</v>
      </c>
      <c r="M281" s="184">
        <f>M273+M274+M275+M280</f>
        <v>2067600</v>
      </c>
      <c r="N281" s="173"/>
    </row>
    <row r="282" spans="1:16" s="103" customFormat="1" ht="18.75" customHeight="1" x14ac:dyDescent="0.7">
      <c r="A282" s="179" t="s">
        <v>76</v>
      </c>
      <c r="B282" s="136"/>
      <c r="C282" s="136"/>
      <c r="D282" s="136"/>
      <c r="E282" s="137"/>
      <c r="F282" s="118">
        <f>F281</f>
        <v>1456435</v>
      </c>
      <c r="G282" s="118">
        <f t="shared" ref="G282:H282" si="47">G281</f>
        <v>1623630</v>
      </c>
      <c r="H282" s="118">
        <f t="shared" si="47"/>
        <v>1845940</v>
      </c>
      <c r="I282" s="184">
        <f>I281</f>
        <v>2064700</v>
      </c>
      <c r="J282" s="173"/>
      <c r="K282" s="78">
        <f t="shared" si="46"/>
        <v>0.14025923776359064</v>
      </c>
      <c r="L282" s="108" t="s">
        <v>22</v>
      </c>
      <c r="M282" s="184">
        <f>M281</f>
        <v>2067600</v>
      </c>
      <c r="N282" s="173"/>
    </row>
    <row r="283" spans="1:16" s="103" customFormat="1" ht="18.75" customHeight="1" x14ac:dyDescent="0.7">
      <c r="A283" s="19" t="s">
        <v>4</v>
      </c>
      <c r="B283" s="178" t="s">
        <v>81</v>
      </c>
      <c r="C283" s="136"/>
      <c r="D283" s="136"/>
      <c r="E283" s="137"/>
      <c r="F283" s="109" t="s">
        <v>4</v>
      </c>
      <c r="G283" s="33"/>
      <c r="H283" s="33"/>
      <c r="I283" s="174" t="s">
        <v>4</v>
      </c>
      <c r="J283" s="173"/>
      <c r="K283" s="77"/>
      <c r="L283" s="108" t="s">
        <v>4</v>
      </c>
      <c r="M283" s="174" t="s">
        <v>4</v>
      </c>
      <c r="N283" s="173"/>
    </row>
    <row r="284" spans="1:16" s="103" customFormat="1" ht="18.75" customHeight="1" x14ac:dyDescent="0.7">
      <c r="A284" s="19" t="s">
        <v>4</v>
      </c>
      <c r="B284" s="178" t="s">
        <v>82</v>
      </c>
      <c r="C284" s="136"/>
      <c r="D284" s="136"/>
      <c r="E284" s="137"/>
      <c r="F284" s="109" t="s">
        <v>4</v>
      </c>
      <c r="G284" s="33"/>
      <c r="H284" s="33"/>
      <c r="I284" s="174" t="s">
        <v>4</v>
      </c>
      <c r="J284" s="173"/>
      <c r="K284" s="77"/>
      <c r="L284" s="108" t="s">
        <v>4</v>
      </c>
      <c r="M284" s="174" t="s">
        <v>4</v>
      </c>
      <c r="N284" s="173"/>
    </row>
    <row r="285" spans="1:16" s="103" customFormat="1" ht="18.75" customHeight="1" x14ac:dyDescent="0.7">
      <c r="A285" s="21" t="s">
        <v>4</v>
      </c>
      <c r="B285" s="112" t="s">
        <v>4</v>
      </c>
      <c r="C285" s="168" t="s">
        <v>96</v>
      </c>
      <c r="D285" s="136"/>
      <c r="E285" s="137"/>
      <c r="F285" s="111">
        <v>0</v>
      </c>
      <c r="G285" s="111">
        <v>0</v>
      </c>
      <c r="H285" s="111">
        <v>0</v>
      </c>
      <c r="I285" s="172" t="s">
        <v>18</v>
      </c>
      <c r="J285" s="173"/>
      <c r="K285" s="77"/>
      <c r="L285" s="104" t="s">
        <v>22</v>
      </c>
      <c r="M285" s="172" t="s">
        <v>18</v>
      </c>
      <c r="N285" s="173"/>
    </row>
    <row r="286" spans="1:16" s="103" customFormat="1" ht="18.75" customHeight="1" x14ac:dyDescent="0.7">
      <c r="A286" s="179" t="s">
        <v>102</v>
      </c>
      <c r="B286" s="136"/>
      <c r="C286" s="136"/>
      <c r="D286" s="136"/>
      <c r="E286" s="137"/>
      <c r="F286" s="118">
        <f>F285</f>
        <v>0</v>
      </c>
      <c r="G286" s="118">
        <f>G285</f>
        <v>0</v>
      </c>
      <c r="H286" s="118">
        <f>H285</f>
        <v>0</v>
      </c>
      <c r="I286" s="184" t="str">
        <f>I285</f>
        <v>0</v>
      </c>
      <c r="J286" s="187"/>
      <c r="K286" s="78"/>
      <c r="L286" s="108" t="s">
        <v>22</v>
      </c>
      <c r="M286" s="184" t="str">
        <f>M285</f>
        <v>0</v>
      </c>
      <c r="N286" s="173"/>
      <c r="P286" s="103">
        <v>18400</v>
      </c>
    </row>
    <row r="287" spans="1:16" s="103" customFormat="1" ht="18.75" customHeight="1" x14ac:dyDescent="0.7">
      <c r="A287" s="19" t="s">
        <v>4</v>
      </c>
      <c r="B287" s="178" t="s">
        <v>107</v>
      </c>
      <c r="C287" s="136"/>
      <c r="D287" s="136"/>
      <c r="E287" s="137"/>
      <c r="F287" s="33" t="s">
        <v>4</v>
      </c>
      <c r="G287" s="33"/>
      <c r="H287" s="33"/>
      <c r="I287" s="174" t="s">
        <v>4</v>
      </c>
      <c r="J287" s="173"/>
      <c r="K287" s="77"/>
      <c r="L287" s="108" t="s">
        <v>4</v>
      </c>
      <c r="M287" s="174" t="s">
        <v>4</v>
      </c>
      <c r="N287" s="173"/>
    </row>
    <row r="288" spans="1:16" s="103" customFormat="1" ht="18.75" customHeight="1" x14ac:dyDescent="0.7">
      <c r="A288" s="21" t="s">
        <v>4</v>
      </c>
      <c r="B288" s="112" t="s">
        <v>4</v>
      </c>
      <c r="C288" s="168" t="s">
        <v>108</v>
      </c>
      <c r="D288" s="136"/>
      <c r="E288" s="137"/>
      <c r="F288" s="120">
        <v>0</v>
      </c>
      <c r="G288" s="120"/>
      <c r="H288" s="120"/>
      <c r="I288" s="172">
        <v>0</v>
      </c>
      <c r="J288" s="173"/>
      <c r="K288" s="77"/>
      <c r="L288" s="104" t="s">
        <v>22</v>
      </c>
      <c r="M288" s="172" t="s">
        <v>18</v>
      </c>
      <c r="N288" s="173"/>
    </row>
    <row r="289" spans="1:14" s="103" customFormat="1" ht="18.75" customHeight="1" x14ac:dyDescent="0.7">
      <c r="A289" s="21" t="s">
        <v>4</v>
      </c>
      <c r="B289" s="112" t="s">
        <v>4</v>
      </c>
      <c r="C289" s="112" t="s">
        <v>4</v>
      </c>
      <c r="D289" s="168" t="s">
        <v>108</v>
      </c>
      <c r="E289" s="137"/>
      <c r="F289" s="120">
        <v>480325</v>
      </c>
      <c r="G289" s="120">
        <v>466696</v>
      </c>
      <c r="H289" s="120">
        <v>461449</v>
      </c>
      <c r="I289" s="172" t="s">
        <v>433</v>
      </c>
      <c r="J289" s="173"/>
      <c r="K289" s="77">
        <f t="shared" si="46"/>
        <v>0</v>
      </c>
      <c r="L289" s="104" t="s">
        <v>22</v>
      </c>
      <c r="M289" s="172" t="s">
        <v>433</v>
      </c>
      <c r="N289" s="173"/>
    </row>
    <row r="290" spans="1:14" s="103" customFormat="1" ht="18.75" customHeight="1" x14ac:dyDescent="0.7">
      <c r="A290" s="21" t="s">
        <v>4</v>
      </c>
      <c r="B290" s="112" t="s">
        <v>4</v>
      </c>
      <c r="C290" s="168" t="s">
        <v>121</v>
      </c>
      <c r="D290" s="136"/>
      <c r="E290" s="137"/>
      <c r="F290" s="120" t="s">
        <v>4</v>
      </c>
      <c r="G290" s="120"/>
      <c r="H290" s="120"/>
      <c r="I290" s="172" t="s">
        <v>4</v>
      </c>
      <c r="J290" s="173"/>
      <c r="K290" s="77"/>
      <c r="L290" s="104" t="s">
        <v>4</v>
      </c>
      <c r="M290" s="172" t="s">
        <v>4</v>
      </c>
      <c r="N290" s="173"/>
    </row>
    <row r="291" spans="1:14" s="103" customFormat="1" ht="18.75" customHeight="1" x14ac:dyDescent="0.7">
      <c r="A291" s="21" t="s">
        <v>4</v>
      </c>
      <c r="B291" s="112" t="s">
        <v>4</v>
      </c>
      <c r="C291" s="112" t="s">
        <v>4</v>
      </c>
      <c r="D291" s="168" t="s">
        <v>434</v>
      </c>
      <c r="E291" s="137"/>
      <c r="F291" s="120" t="s">
        <v>435</v>
      </c>
      <c r="G291" s="120">
        <v>751320</v>
      </c>
      <c r="H291" s="120">
        <v>785380</v>
      </c>
      <c r="I291" s="172">
        <v>779080</v>
      </c>
      <c r="J291" s="173"/>
      <c r="K291" s="77">
        <f t="shared" si="46"/>
        <v>18.915093357756916</v>
      </c>
      <c r="L291" s="104" t="s">
        <v>22</v>
      </c>
      <c r="M291" s="172">
        <v>960820</v>
      </c>
      <c r="N291" s="173"/>
    </row>
    <row r="292" spans="1:14" s="103" customFormat="1" ht="18.75" customHeight="1" x14ac:dyDescent="0.7">
      <c r="A292" s="21" t="s">
        <v>4</v>
      </c>
      <c r="B292" s="112" t="s">
        <v>4</v>
      </c>
      <c r="C292" s="112" t="s">
        <v>4</v>
      </c>
      <c r="D292" s="168" t="s">
        <v>1064</v>
      </c>
      <c r="E292" s="137"/>
      <c r="F292" s="111">
        <v>0</v>
      </c>
      <c r="G292" s="111">
        <v>0</v>
      </c>
      <c r="H292" s="111">
        <v>0</v>
      </c>
      <c r="I292" s="172">
        <v>20000</v>
      </c>
      <c r="J292" s="173"/>
      <c r="K292" s="77">
        <f t="shared" si="46"/>
        <v>0</v>
      </c>
      <c r="L292" s="104" t="s">
        <v>22</v>
      </c>
      <c r="M292" s="172">
        <v>20000</v>
      </c>
      <c r="N292" s="173"/>
    </row>
    <row r="293" spans="1:14" s="103" customFormat="1" ht="18.75" customHeight="1" x14ac:dyDescent="0.7">
      <c r="A293" s="179" t="s">
        <v>154</v>
      </c>
      <c r="B293" s="136"/>
      <c r="C293" s="136"/>
      <c r="D293" s="136"/>
      <c r="E293" s="137"/>
      <c r="F293" s="118">
        <f>F289+F291+F292</f>
        <v>1222925</v>
      </c>
      <c r="G293" s="118">
        <f t="shared" ref="G293:H293" si="48">G289+G291+G292</f>
        <v>1218016</v>
      </c>
      <c r="H293" s="118">
        <f t="shared" si="48"/>
        <v>1246829</v>
      </c>
      <c r="I293" s="184">
        <f>I289+I291+I292</f>
        <v>1339080</v>
      </c>
      <c r="J293" s="173"/>
      <c r="K293" s="78">
        <f t="shared" si="46"/>
        <v>11.950132165542273</v>
      </c>
      <c r="L293" s="108" t="s">
        <v>22</v>
      </c>
      <c r="M293" s="184">
        <f>M289+M291+M292</f>
        <v>1520820</v>
      </c>
      <c r="N293" s="173"/>
    </row>
    <row r="294" spans="1:14" s="103" customFormat="1" ht="18.75" customHeight="1" x14ac:dyDescent="0.7">
      <c r="A294" s="19" t="s">
        <v>4</v>
      </c>
      <c r="B294" s="178" t="s">
        <v>159</v>
      </c>
      <c r="C294" s="136"/>
      <c r="D294" s="136"/>
      <c r="E294" s="137"/>
      <c r="F294" s="109" t="s">
        <v>4</v>
      </c>
      <c r="G294" s="33"/>
      <c r="H294" s="33"/>
      <c r="I294" s="174" t="s">
        <v>4</v>
      </c>
      <c r="J294" s="173"/>
      <c r="K294" s="77"/>
      <c r="L294" s="108" t="s">
        <v>4</v>
      </c>
      <c r="M294" s="174" t="s">
        <v>4</v>
      </c>
      <c r="N294" s="173"/>
    </row>
    <row r="295" spans="1:14" s="103" customFormat="1" ht="18.75" customHeight="1" x14ac:dyDescent="0.7">
      <c r="A295" s="21" t="s">
        <v>4</v>
      </c>
      <c r="B295" s="112" t="s">
        <v>4</v>
      </c>
      <c r="C295" s="168" t="s">
        <v>168</v>
      </c>
      <c r="D295" s="136"/>
      <c r="E295" s="137"/>
      <c r="F295" s="120">
        <v>30000</v>
      </c>
      <c r="G295" s="120">
        <v>21041</v>
      </c>
      <c r="H295" s="120">
        <v>26245</v>
      </c>
      <c r="I295" s="172" t="s">
        <v>120</v>
      </c>
      <c r="J295" s="173"/>
      <c r="K295" s="77">
        <f t="shared" si="46"/>
        <v>0</v>
      </c>
      <c r="L295" s="104" t="s">
        <v>22</v>
      </c>
      <c r="M295" s="172" t="s">
        <v>120</v>
      </c>
      <c r="N295" s="173"/>
    </row>
    <row r="296" spans="1:14" s="103" customFormat="1" ht="18.75" customHeight="1" x14ac:dyDescent="0.7">
      <c r="A296" s="21" t="s">
        <v>4</v>
      </c>
      <c r="B296" s="112" t="s">
        <v>4</v>
      </c>
      <c r="C296" s="168" t="s">
        <v>445</v>
      </c>
      <c r="D296" s="136"/>
      <c r="E296" s="137"/>
      <c r="F296" s="120">
        <v>1143320.6200000001</v>
      </c>
      <c r="G296" s="120">
        <v>967990.88</v>
      </c>
      <c r="H296" s="120">
        <v>939245.72</v>
      </c>
      <c r="I296" s="172">
        <v>1214870</v>
      </c>
      <c r="J296" s="173"/>
      <c r="K296" s="77">
        <f>(M296-I296)*100/M296</f>
        <v>-1.1026780512974153</v>
      </c>
      <c r="L296" s="104" t="s">
        <v>22</v>
      </c>
      <c r="M296" s="172">
        <v>1201620</v>
      </c>
      <c r="N296" s="173"/>
    </row>
    <row r="297" spans="1:14" s="103" customFormat="1" ht="18.75" customHeight="1" x14ac:dyDescent="0.7">
      <c r="A297" s="21" t="s">
        <v>4</v>
      </c>
      <c r="B297" s="112" t="s">
        <v>4</v>
      </c>
      <c r="C297" s="168" t="s">
        <v>174</v>
      </c>
      <c r="D297" s="136"/>
      <c r="E297" s="137"/>
      <c r="F297" s="120" t="s">
        <v>18</v>
      </c>
      <c r="G297" s="120">
        <v>2500</v>
      </c>
      <c r="H297" s="120">
        <v>4500</v>
      </c>
      <c r="I297" s="172" t="s">
        <v>137</v>
      </c>
      <c r="J297" s="173"/>
      <c r="K297" s="77">
        <f>(M297-I297)*100/M297</f>
        <v>0</v>
      </c>
      <c r="L297" s="104" t="s">
        <v>22</v>
      </c>
      <c r="M297" s="172" t="s">
        <v>137</v>
      </c>
      <c r="N297" s="173"/>
    </row>
    <row r="298" spans="1:14" s="103" customFormat="1" ht="18.75" customHeight="1" x14ac:dyDescent="0.7">
      <c r="A298" s="179" t="s">
        <v>181</v>
      </c>
      <c r="B298" s="136"/>
      <c r="C298" s="136"/>
      <c r="D298" s="136"/>
      <c r="E298" s="137"/>
      <c r="F298" s="118">
        <f>F295+F296+F297</f>
        <v>1173320.6200000001</v>
      </c>
      <c r="G298" s="118">
        <f>G295+G296+G297</f>
        <v>991531.88</v>
      </c>
      <c r="H298" s="118">
        <f>H295+H296+H297</f>
        <v>969990.72</v>
      </c>
      <c r="I298" s="184">
        <f>I295+I296+I297</f>
        <v>1254870</v>
      </c>
      <c r="J298" s="173"/>
      <c r="K298" s="78">
        <f>(M298-I298)*100/M298</f>
        <v>-1.0671542017686571</v>
      </c>
      <c r="L298" s="108" t="s">
        <v>22</v>
      </c>
      <c r="M298" s="184">
        <f>M295+M296+M297</f>
        <v>1241620</v>
      </c>
      <c r="N298" s="173"/>
    </row>
    <row r="299" spans="1:14" s="103" customFormat="1" ht="18.75" customHeight="1" x14ac:dyDescent="0.7">
      <c r="A299" s="19" t="s">
        <v>4</v>
      </c>
      <c r="B299" s="178" t="s">
        <v>298</v>
      </c>
      <c r="C299" s="136"/>
      <c r="D299" s="136"/>
      <c r="E299" s="137"/>
      <c r="F299" s="109" t="s">
        <v>4</v>
      </c>
      <c r="G299" s="33"/>
      <c r="H299" s="33"/>
      <c r="I299" s="174" t="s">
        <v>4</v>
      </c>
      <c r="J299" s="173"/>
      <c r="K299" s="77"/>
      <c r="L299" s="108" t="s">
        <v>4</v>
      </c>
      <c r="M299" s="174" t="s">
        <v>4</v>
      </c>
      <c r="N299" s="173"/>
    </row>
    <row r="300" spans="1:14" s="103" customFormat="1" ht="18.75" customHeight="1" x14ac:dyDescent="0.7">
      <c r="A300" s="21" t="s">
        <v>4</v>
      </c>
      <c r="B300" s="112" t="s">
        <v>4</v>
      </c>
      <c r="C300" s="168" t="s">
        <v>299</v>
      </c>
      <c r="D300" s="136"/>
      <c r="E300" s="137"/>
      <c r="F300" s="120">
        <v>45103</v>
      </c>
      <c r="G300" s="120">
        <v>38109.94</v>
      </c>
      <c r="H300" s="120">
        <v>34911.379999999997</v>
      </c>
      <c r="I300" s="172">
        <v>80000</v>
      </c>
      <c r="J300" s="173"/>
      <c r="K300" s="77">
        <f>(M300-I300)*100/M300</f>
        <v>0</v>
      </c>
      <c r="L300" s="104" t="s">
        <v>22</v>
      </c>
      <c r="M300" s="172">
        <v>80000</v>
      </c>
      <c r="N300" s="173"/>
    </row>
    <row r="301" spans="1:14" s="103" customFormat="1" ht="18.75" customHeight="1" x14ac:dyDescent="0.7">
      <c r="A301" s="171" t="s">
        <v>4</v>
      </c>
      <c r="B301" s="158"/>
      <c r="C301" s="158"/>
      <c r="D301" s="158"/>
      <c r="E301" s="171" t="s">
        <v>4</v>
      </c>
      <c r="F301" s="158"/>
      <c r="G301" s="158"/>
      <c r="H301" s="158"/>
      <c r="I301" s="158"/>
      <c r="J301" s="171">
        <v>30</v>
      </c>
      <c r="K301" s="158"/>
      <c r="L301" s="158"/>
      <c r="M301" s="158"/>
      <c r="N301" s="158"/>
    </row>
    <row r="302" spans="1:14" s="103" customFormat="1" ht="21.75" customHeight="1" x14ac:dyDescent="0.7">
      <c r="A302" s="159" t="s">
        <v>1055</v>
      </c>
      <c r="B302" s="160"/>
      <c r="C302" s="160"/>
      <c r="D302" s="160"/>
      <c r="E302" s="161"/>
      <c r="F302" s="220" t="s">
        <v>5</v>
      </c>
      <c r="G302" s="221"/>
      <c r="H302" s="222"/>
      <c r="I302" s="210" t="s">
        <v>6</v>
      </c>
      <c r="J302" s="218"/>
      <c r="K302" s="218"/>
      <c r="L302" s="218"/>
      <c r="M302" s="218"/>
      <c r="N302" s="211"/>
    </row>
    <row r="303" spans="1:14" s="103" customFormat="1" ht="24" customHeight="1" x14ac:dyDescent="0.7">
      <c r="A303" s="162"/>
      <c r="B303" s="163"/>
      <c r="C303" s="163"/>
      <c r="D303" s="163"/>
      <c r="E303" s="164"/>
      <c r="F303" s="64" t="s">
        <v>9</v>
      </c>
      <c r="G303" s="65" t="s">
        <v>10</v>
      </c>
      <c r="H303" s="65" t="s">
        <v>12</v>
      </c>
      <c r="I303" s="210" t="s">
        <v>1060</v>
      </c>
      <c r="J303" s="211"/>
      <c r="K303" s="214" t="s">
        <v>11</v>
      </c>
      <c r="L303" s="215"/>
      <c r="M303" s="210" t="s">
        <v>1096</v>
      </c>
      <c r="N303" s="211"/>
    </row>
    <row r="304" spans="1:14" s="103" customFormat="1" ht="18.75" customHeight="1" x14ac:dyDescent="0.7">
      <c r="A304" s="21" t="s">
        <v>4</v>
      </c>
      <c r="B304" s="112" t="s">
        <v>4</v>
      </c>
      <c r="C304" s="168" t="s">
        <v>302</v>
      </c>
      <c r="D304" s="136"/>
      <c r="E304" s="137"/>
      <c r="F304" s="111">
        <v>0</v>
      </c>
      <c r="G304" s="120">
        <v>2572</v>
      </c>
      <c r="H304" s="120">
        <v>1440</v>
      </c>
      <c r="I304" s="172">
        <v>30000</v>
      </c>
      <c r="J304" s="173"/>
      <c r="K304" s="77">
        <f>(M304-I304)*100/M304</f>
        <v>0</v>
      </c>
      <c r="L304" s="104" t="s">
        <v>22</v>
      </c>
      <c r="M304" s="172">
        <v>30000</v>
      </c>
      <c r="N304" s="173"/>
    </row>
    <row r="305" spans="1:17" s="103" customFormat="1" ht="18.75" customHeight="1" x14ac:dyDescent="0.7">
      <c r="A305" s="21" t="s">
        <v>4</v>
      </c>
      <c r="B305" s="112" t="s">
        <v>4</v>
      </c>
      <c r="C305" s="168" t="s">
        <v>308</v>
      </c>
      <c r="D305" s="136"/>
      <c r="E305" s="137"/>
      <c r="F305" s="111" t="s">
        <v>18</v>
      </c>
      <c r="G305" s="120">
        <v>8442.2999999999993</v>
      </c>
      <c r="H305" s="120">
        <v>14552</v>
      </c>
      <c r="I305" s="172">
        <v>24000</v>
      </c>
      <c r="J305" s="173"/>
      <c r="K305" s="77">
        <f t="shared" ref="K305:K307" si="49">(M305-I305)*100/M305</f>
        <v>0</v>
      </c>
      <c r="L305" s="104" t="s">
        <v>22</v>
      </c>
      <c r="M305" s="172">
        <v>24000</v>
      </c>
      <c r="N305" s="173"/>
    </row>
    <row r="306" spans="1:17" s="103" customFormat="1" ht="18.75" customHeight="1" x14ac:dyDescent="0.7">
      <c r="A306" s="179" t="s">
        <v>311</v>
      </c>
      <c r="B306" s="136"/>
      <c r="C306" s="136"/>
      <c r="D306" s="136"/>
      <c r="E306" s="137"/>
      <c r="F306" s="118">
        <f>F300+F304+F305</f>
        <v>45103</v>
      </c>
      <c r="G306" s="118">
        <f t="shared" ref="G306:H306" si="50">G300+G304+G305</f>
        <v>49124.240000000005</v>
      </c>
      <c r="H306" s="118">
        <f t="shared" si="50"/>
        <v>50903.38</v>
      </c>
      <c r="I306" s="199">
        <f>I300+I304+I305</f>
        <v>134000</v>
      </c>
      <c r="J306" s="137"/>
      <c r="K306" s="78">
        <f t="shared" si="49"/>
        <v>0</v>
      </c>
      <c r="L306" s="108" t="s">
        <v>22</v>
      </c>
      <c r="M306" s="184">
        <f>M300+M304+M305</f>
        <v>134000</v>
      </c>
      <c r="N306" s="173"/>
    </row>
    <row r="307" spans="1:17" s="103" customFormat="1" ht="18.75" customHeight="1" x14ac:dyDescent="0.7">
      <c r="A307" s="179" t="s">
        <v>186</v>
      </c>
      <c r="B307" s="136"/>
      <c r="C307" s="136"/>
      <c r="D307" s="136"/>
      <c r="E307" s="137"/>
      <c r="F307" s="118">
        <f>F286+F293+F298+F306</f>
        <v>2441348.62</v>
      </c>
      <c r="G307" s="118">
        <f>G286+G293+G298+G306</f>
        <v>2258672.12</v>
      </c>
      <c r="H307" s="118">
        <f>H286+H293+H298+H306</f>
        <v>2267723.0999999996</v>
      </c>
      <c r="I307" s="199">
        <f>I286+I293+I298+I306</f>
        <v>2727950</v>
      </c>
      <c r="J307" s="137"/>
      <c r="K307" s="78">
        <f t="shared" si="49"/>
        <v>5.8171410421068623</v>
      </c>
      <c r="L307" s="108" t="s">
        <v>22</v>
      </c>
      <c r="M307" s="184">
        <f>M286+M293+M298+M306</f>
        <v>2896440</v>
      </c>
      <c r="N307" s="173"/>
      <c r="P307" s="32">
        <v>2759610</v>
      </c>
      <c r="Q307" s="72">
        <f>M307-P307</f>
        <v>136830</v>
      </c>
    </row>
    <row r="308" spans="1:17" s="103" customFormat="1" ht="18.75" customHeight="1" x14ac:dyDescent="0.7">
      <c r="A308" s="19" t="s">
        <v>4</v>
      </c>
      <c r="B308" s="178" t="s">
        <v>191</v>
      </c>
      <c r="C308" s="136"/>
      <c r="D308" s="136"/>
      <c r="E308" s="137"/>
      <c r="F308" s="109" t="s">
        <v>4</v>
      </c>
      <c r="G308" s="33"/>
      <c r="H308" s="33"/>
      <c r="I308" s="183" t="s">
        <v>4</v>
      </c>
      <c r="J308" s="137"/>
      <c r="K308" s="77"/>
      <c r="L308" s="108" t="s">
        <v>4</v>
      </c>
      <c r="M308" s="174"/>
      <c r="N308" s="173"/>
    </row>
    <row r="309" spans="1:17" s="103" customFormat="1" ht="18.75" customHeight="1" x14ac:dyDescent="0.7">
      <c r="A309" s="19" t="s">
        <v>4</v>
      </c>
      <c r="B309" s="178" t="s">
        <v>192</v>
      </c>
      <c r="C309" s="136"/>
      <c r="D309" s="136"/>
      <c r="E309" s="137"/>
      <c r="F309" s="109" t="s">
        <v>4</v>
      </c>
      <c r="G309" s="33"/>
      <c r="H309" s="33"/>
      <c r="I309" s="183" t="s">
        <v>4</v>
      </c>
      <c r="J309" s="137"/>
      <c r="K309" s="77"/>
      <c r="L309" s="108" t="s">
        <v>4</v>
      </c>
      <c r="M309" s="174" t="s">
        <v>4</v>
      </c>
      <c r="N309" s="173"/>
    </row>
    <row r="310" spans="1:17" s="103" customFormat="1" ht="18.75" customHeight="1" x14ac:dyDescent="0.7">
      <c r="A310" s="21" t="s">
        <v>4</v>
      </c>
      <c r="B310" s="112" t="s">
        <v>4</v>
      </c>
      <c r="C310" s="168" t="s">
        <v>468</v>
      </c>
      <c r="D310" s="136"/>
      <c r="E310" s="137"/>
      <c r="F310" s="111" t="s">
        <v>4</v>
      </c>
      <c r="G310" s="120"/>
      <c r="H310" s="120"/>
      <c r="I310" s="189" t="s">
        <v>4</v>
      </c>
      <c r="J310" s="137"/>
      <c r="K310" s="77"/>
      <c r="L310" s="104" t="s">
        <v>4</v>
      </c>
      <c r="M310" s="172" t="s">
        <v>4</v>
      </c>
      <c r="N310" s="173"/>
    </row>
    <row r="311" spans="1:17" s="103" customFormat="1" ht="18.75" customHeight="1" x14ac:dyDescent="0.7">
      <c r="A311" s="21" t="s">
        <v>4</v>
      </c>
      <c r="B311" s="112" t="s">
        <v>4</v>
      </c>
      <c r="C311" s="112" t="s">
        <v>4</v>
      </c>
      <c r="D311" s="168" t="s">
        <v>469</v>
      </c>
      <c r="E311" s="137"/>
      <c r="F311" s="111" t="s">
        <v>470</v>
      </c>
      <c r="G311" s="111">
        <v>0</v>
      </c>
      <c r="H311" s="111">
        <v>0</v>
      </c>
      <c r="I311" s="189" t="s">
        <v>18</v>
      </c>
      <c r="J311" s="137"/>
      <c r="K311" s="78"/>
      <c r="L311" s="104" t="s">
        <v>22</v>
      </c>
      <c r="M311" s="172" t="s">
        <v>18</v>
      </c>
      <c r="N311" s="173"/>
    </row>
    <row r="312" spans="1:17" s="103" customFormat="1" ht="18.75" customHeight="1" x14ac:dyDescent="0.7">
      <c r="A312" s="21" t="s">
        <v>4</v>
      </c>
      <c r="B312" s="112" t="s">
        <v>4</v>
      </c>
      <c r="C312" s="112" t="s">
        <v>4</v>
      </c>
      <c r="D312" s="168" t="s">
        <v>956</v>
      </c>
      <c r="E312" s="137"/>
      <c r="F312" s="111">
        <v>0</v>
      </c>
      <c r="G312" s="111">
        <v>0</v>
      </c>
      <c r="H312" s="111">
        <v>0</v>
      </c>
      <c r="I312" s="189" t="s">
        <v>18</v>
      </c>
      <c r="J312" s="137"/>
      <c r="K312" s="77"/>
      <c r="L312" s="104" t="s">
        <v>22</v>
      </c>
      <c r="M312" s="172" t="s">
        <v>18</v>
      </c>
      <c r="N312" s="173"/>
    </row>
    <row r="313" spans="1:17" s="103" customFormat="1" ht="18.75" customHeight="1" x14ac:dyDescent="0.7">
      <c r="A313" s="21" t="s">
        <v>4</v>
      </c>
      <c r="B313" s="112" t="s">
        <v>4</v>
      </c>
      <c r="C313" s="112" t="s">
        <v>4</v>
      </c>
      <c r="D313" s="168" t="s">
        <v>974</v>
      </c>
      <c r="E313" s="137"/>
      <c r="F313" s="111">
        <v>0</v>
      </c>
      <c r="G313" s="111">
        <v>0</v>
      </c>
      <c r="H313" s="111">
        <v>0</v>
      </c>
      <c r="I313" s="189" t="s">
        <v>18</v>
      </c>
      <c r="J313" s="137"/>
      <c r="K313" s="77"/>
      <c r="L313" s="104" t="s">
        <v>22</v>
      </c>
      <c r="M313" s="172" t="s">
        <v>18</v>
      </c>
      <c r="N313" s="173"/>
    </row>
    <row r="314" spans="1:17" s="103" customFormat="1" ht="18.75" customHeight="1" x14ac:dyDescent="0.7">
      <c r="A314" s="21" t="s">
        <v>4</v>
      </c>
      <c r="B314" s="112" t="s">
        <v>4</v>
      </c>
      <c r="C314" s="168" t="s">
        <v>203</v>
      </c>
      <c r="D314" s="136"/>
      <c r="E314" s="137"/>
      <c r="F314" s="111" t="s">
        <v>4</v>
      </c>
      <c r="G314" s="120"/>
      <c r="H314" s="120"/>
      <c r="I314" s="189" t="s">
        <v>4</v>
      </c>
      <c r="J314" s="137"/>
      <c r="K314" s="77"/>
      <c r="L314" s="104" t="s">
        <v>4</v>
      </c>
      <c r="M314" s="172" t="s">
        <v>4</v>
      </c>
      <c r="N314" s="173"/>
    </row>
    <row r="315" spans="1:17" s="103" customFormat="1" ht="18.75" customHeight="1" x14ac:dyDescent="0.7">
      <c r="A315" s="21" t="s">
        <v>4</v>
      </c>
      <c r="B315" s="112" t="s">
        <v>4</v>
      </c>
      <c r="C315" s="112" t="s">
        <v>4</v>
      </c>
      <c r="D315" s="168" t="s">
        <v>208</v>
      </c>
      <c r="E315" s="137"/>
      <c r="F315" s="111" t="s">
        <v>209</v>
      </c>
      <c r="G315" s="111">
        <v>0</v>
      </c>
      <c r="H315" s="111">
        <v>0</v>
      </c>
      <c r="I315" s="189" t="s">
        <v>18</v>
      </c>
      <c r="J315" s="137"/>
      <c r="K315" s="77"/>
      <c r="L315" s="104" t="s">
        <v>22</v>
      </c>
      <c r="M315" s="172" t="s">
        <v>18</v>
      </c>
      <c r="N315" s="173"/>
    </row>
    <row r="316" spans="1:17" s="103" customFormat="1" ht="18.75" customHeight="1" x14ac:dyDescent="0.7">
      <c r="A316" s="21" t="s">
        <v>4</v>
      </c>
      <c r="B316" s="112" t="s">
        <v>4</v>
      </c>
      <c r="C316" s="168" t="s">
        <v>210</v>
      </c>
      <c r="D316" s="136"/>
      <c r="E316" s="137"/>
      <c r="F316" s="111" t="s">
        <v>4</v>
      </c>
      <c r="G316" s="111"/>
      <c r="H316" s="111"/>
      <c r="I316" s="189" t="s">
        <v>4</v>
      </c>
      <c r="J316" s="137"/>
      <c r="K316" s="77"/>
      <c r="L316" s="104" t="s">
        <v>4</v>
      </c>
      <c r="M316" s="172" t="s">
        <v>4</v>
      </c>
      <c r="N316" s="173"/>
    </row>
    <row r="317" spans="1:17" s="103" customFormat="1" ht="18.75" customHeight="1" x14ac:dyDescent="0.7">
      <c r="A317" s="21" t="s">
        <v>4</v>
      </c>
      <c r="B317" s="112" t="s">
        <v>4</v>
      </c>
      <c r="C317" s="112" t="s">
        <v>4</v>
      </c>
      <c r="D317" s="168" t="s">
        <v>1003</v>
      </c>
      <c r="E317" s="137"/>
      <c r="F317" s="120">
        <v>32000</v>
      </c>
      <c r="G317" s="111">
        <v>0</v>
      </c>
      <c r="H317" s="111">
        <v>0</v>
      </c>
      <c r="I317" s="189" t="s">
        <v>18</v>
      </c>
      <c r="J317" s="137"/>
      <c r="K317" s="77"/>
      <c r="L317" s="104" t="s">
        <v>22</v>
      </c>
      <c r="M317" s="172" t="s">
        <v>18</v>
      </c>
      <c r="N317" s="173"/>
    </row>
    <row r="318" spans="1:17" s="103" customFormat="1" ht="18.75" customHeight="1" x14ac:dyDescent="0.7">
      <c r="A318" s="179" t="s">
        <v>217</v>
      </c>
      <c r="B318" s="136"/>
      <c r="C318" s="136"/>
      <c r="D318" s="136"/>
      <c r="E318" s="137"/>
      <c r="F318" s="118">
        <f>F311+F312+F313+F315+F317</f>
        <v>60800</v>
      </c>
      <c r="G318" s="118">
        <f t="shared" ref="G318:H318" si="51">G311+G312+G313+G315+G317</f>
        <v>0</v>
      </c>
      <c r="H318" s="118">
        <f t="shared" si="51"/>
        <v>0</v>
      </c>
      <c r="I318" s="216">
        <f>I311+I312+I313+I315+I317</f>
        <v>0</v>
      </c>
      <c r="J318" s="137"/>
      <c r="K318" s="78"/>
      <c r="L318" s="108" t="s">
        <v>22</v>
      </c>
      <c r="M318" s="199">
        <f>M311+M312+M313+M315+M317</f>
        <v>0</v>
      </c>
      <c r="N318" s="137"/>
    </row>
    <row r="319" spans="1:17" s="103" customFormat="1" ht="18.75" customHeight="1" x14ac:dyDescent="0.7">
      <c r="A319" s="19" t="s">
        <v>4</v>
      </c>
      <c r="B319" s="178" t="s">
        <v>472</v>
      </c>
      <c r="C319" s="136"/>
      <c r="D319" s="136"/>
      <c r="E319" s="137"/>
      <c r="F319" s="109" t="s">
        <v>4</v>
      </c>
      <c r="G319" s="33"/>
      <c r="H319" s="33"/>
      <c r="I319" s="183" t="s">
        <v>4</v>
      </c>
      <c r="J319" s="137"/>
      <c r="K319" s="77"/>
      <c r="L319" s="108" t="s">
        <v>4</v>
      </c>
      <c r="M319" s="174" t="s">
        <v>4</v>
      </c>
      <c r="N319" s="173"/>
    </row>
    <row r="320" spans="1:17" s="103" customFormat="1" ht="18.75" customHeight="1" x14ac:dyDescent="0.7">
      <c r="A320" s="21" t="s">
        <v>4</v>
      </c>
      <c r="B320" s="112" t="s">
        <v>4</v>
      </c>
      <c r="C320" s="168" t="s">
        <v>646</v>
      </c>
      <c r="D320" s="136"/>
      <c r="E320" s="137"/>
      <c r="F320" s="111" t="s">
        <v>4</v>
      </c>
      <c r="G320" s="120"/>
      <c r="H320" s="120"/>
      <c r="I320" s="189" t="s">
        <v>4</v>
      </c>
      <c r="J320" s="137"/>
      <c r="K320" s="77"/>
      <c r="L320" s="104" t="s">
        <v>4</v>
      </c>
      <c r="M320" s="172" t="s">
        <v>4</v>
      </c>
      <c r="N320" s="173"/>
    </row>
    <row r="321" spans="1:14" s="103" customFormat="1" ht="18.75" customHeight="1" x14ac:dyDescent="0.7">
      <c r="A321" s="21" t="s">
        <v>4</v>
      </c>
      <c r="B321" s="112" t="s">
        <v>4</v>
      </c>
      <c r="C321" s="112" t="s">
        <v>4</v>
      </c>
      <c r="D321" s="168" t="s">
        <v>1065</v>
      </c>
      <c r="E321" s="137"/>
      <c r="F321" s="111" t="s">
        <v>18</v>
      </c>
      <c r="G321" s="111" t="s">
        <v>18</v>
      </c>
      <c r="H321" s="111" t="s">
        <v>18</v>
      </c>
      <c r="I321" s="172">
        <v>190000</v>
      </c>
      <c r="J321" s="173"/>
      <c r="K321" s="77"/>
      <c r="L321" s="104" t="s">
        <v>22</v>
      </c>
      <c r="M321" s="172" t="s">
        <v>18</v>
      </c>
      <c r="N321" s="173"/>
    </row>
    <row r="322" spans="1:14" s="103" customFormat="1" ht="18.75" customHeight="1" x14ac:dyDescent="0.7">
      <c r="A322" s="21" t="s">
        <v>4</v>
      </c>
      <c r="B322" s="112" t="s">
        <v>4</v>
      </c>
      <c r="C322" s="112" t="s">
        <v>4</v>
      </c>
      <c r="D322" s="168" t="s">
        <v>1058</v>
      </c>
      <c r="E322" s="137"/>
      <c r="F322" s="111" t="s">
        <v>18</v>
      </c>
      <c r="G322" s="111" t="s">
        <v>18</v>
      </c>
      <c r="H322" s="111" t="s">
        <v>18</v>
      </c>
      <c r="I322" s="229">
        <v>0</v>
      </c>
      <c r="J322" s="230"/>
      <c r="K322" s="77"/>
      <c r="L322" s="104" t="s">
        <v>22</v>
      </c>
      <c r="M322" s="172" t="s">
        <v>18</v>
      </c>
      <c r="N322" s="173"/>
    </row>
    <row r="323" spans="1:14" s="103" customFormat="1" ht="18.75" customHeight="1" x14ac:dyDescent="0.7">
      <c r="A323" s="21" t="s">
        <v>4</v>
      </c>
      <c r="B323" s="112" t="s">
        <v>4</v>
      </c>
      <c r="C323" s="112" t="s">
        <v>4</v>
      </c>
      <c r="D323" s="168" t="s">
        <v>1059</v>
      </c>
      <c r="E323" s="137"/>
      <c r="F323" s="111" t="s">
        <v>18</v>
      </c>
      <c r="G323" s="111" t="s">
        <v>18</v>
      </c>
      <c r="H323" s="111" t="s">
        <v>18</v>
      </c>
      <c r="I323" s="229">
        <v>0</v>
      </c>
      <c r="J323" s="230"/>
      <c r="K323" s="77"/>
      <c r="L323" s="104" t="s">
        <v>22</v>
      </c>
      <c r="M323" s="172" t="s">
        <v>18</v>
      </c>
      <c r="N323" s="173"/>
    </row>
    <row r="324" spans="1:14" s="103" customFormat="1" ht="18.75" customHeight="1" x14ac:dyDescent="0.7">
      <c r="A324" s="179" t="s">
        <v>476</v>
      </c>
      <c r="B324" s="136"/>
      <c r="C324" s="136"/>
      <c r="D324" s="136"/>
      <c r="E324" s="137"/>
      <c r="F324" s="118">
        <f>F321+F322+F323</f>
        <v>0</v>
      </c>
      <c r="G324" s="118">
        <f t="shared" ref="G324:H324" si="52">G321+G322+G323</f>
        <v>0</v>
      </c>
      <c r="H324" s="118">
        <f t="shared" si="52"/>
        <v>0</v>
      </c>
      <c r="I324" s="233">
        <f>I321+I322+I323</f>
        <v>190000</v>
      </c>
      <c r="J324" s="230"/>
      <c r="K324" s="78"/>
      <c r="L324" s="108" t="s">
        <v>22</v>
      </c>
      <c r="M324" s="233">
        <f>M321+M322+M323</f>
        <v>0</v>
      </c>
      <c r="N324" s="230"/>
    </row>
    <row r="325" spans="1:14" s="103" customFormat="1" ht="18.75" customHeight="1" x14ac:dyDescent="0.7">
      <c r="A325" s="179" t="s">
        <v>219</v>
      </c>
      <c r="B325" s="136"/>
      <c r="C325" s="136"/>
      <c r="D325" s="136"/>
      <c r="E325" s="137"/>
      <c r="F325" s="118">
        <f>F318+F324</f>
        <v>60800</v>
      </c>
      <c r="G325" s="118">
        <f>G318+G324</f>
        <v>0</v>
      </c>
      <c r="H325" s="118">
        <f>H318+H324</f>
        <v>0</v>
      </c>
      <c r="I325" s="234">
        <f>I318+I324</f>
        <v>190000</v>
      </c>
      <c r="J325" s="137"/>
      <c r="K325" s="78"/>
      <c r="L325" s="108" t="s">
        <v>22</v>
      </c>
      <c r="M325" s="234">
        <f>M318+M324</f>
        <v>0</v>
      </c>
      <c r="N325" s="137"/>
    </row>
    <row r="326" spans="1:14" s="103" customFormat="1" ht="18.75" customHeight="1" x14ac:dyDescent="0.7">
      <c r="A326" s="171" t="s">
        <v>4</v>
      </c>
      <c r="B326" s="158"/>
      <c r="C326" s="158"/>
      <c r="D326" s="158"/>
      <c r="E326" s="171" t="s">
        <v>4</v>
      </c>
      <c r="F326" s="158"/>
      <c r="G326" s="158"/>
      <c r="H326" s="158"/>
      <c r="I326" s="158"/>
      <c r="J326" s="171">
        <v>31</v>
      </c>
      <c r="K326" s="158"/>
      <c r="L326" s="158"/>
      <c r="M326" s="158"/>
      <c r="N326" s="158"/>
    </row>
    <row r="327" spans="1:14" s="103" customFormat="1" ht="21.75" customHeight="1" x14ac:dyDescent="0.7">
      <c r="A327" s="159" t="s">
        <v>1055</v>
      </c>
      <c r="B327" s="160"/>
      <c r="C327" s="160"/>
      <c r="D327" s="160"/>
      <c r="E327" s="161"/>
      <c r="F327" s="220" t="s">
        <v>5</v>
      </c>
      <c r="G327" s="221"/>
      <c r="H327" s="222"/>
      <c r="I327" s="210" t="s">
        <v>6</v>
      </c>
      <c r="J327" s="218"/>
      <c r="K327" s="218"/>
      <c r="L327" s="218"/>
      <c r="M327" s="218"/>
      <c r="N327" s="211"/>
    </row>
    <row r="328" spans="1:14" s="103" customFormat="1" ht="24" customHeight="1" x14ac:dyDescent="0.7">
      <c r="A328" s="162"/>
      <c r="B328" s="163"/>
      <c r="C328" s="163"/>
      <c r="D328" s="163"/>
      <c r="E328" s="164"/>
      <c r="F328" s="64" t="s">
        <v>9</v>
      </c>
      <c r="G328" s="65" t="s">
        <v>10</v>
      </c>
      <c r="H328" s="65" t="s">
        <v>12</v>
      </c>
      <c r="I328" s="210" t="s">
        <v>1060</v>
      </c>
      <c r="J328" s="211"/>
      <c r="K328" s="214" t="s">
        <v>11</v>
      </c>
      <c r="L328" s="215"/>
      <c r="M328" s="210" t="s">
        <v>1096</v>
      </c>
      <c r="N328" s="211"/>
    </row>
    <row r="329" spans="1:14" s="103" customFormat="1" ht="18.75" customHeight="1" x14ac:dyDescent="0.7">
      <c r="A329" s="19" t="s">
        <v>4</v>
      </c>
      <c r="B329" s="178" t="s">
        <v>225</v>
      </c>
      <c r="C329" s="136"/>
      <c r="D329" s="136"/>
      <c r="E329" s="137"/>
      <c r="F329" s="109" t="s">
        <v>4</v>
      </c>
      <c r="G329" s="33"/>
      <c r="H329" s="33"/>
      <c r="I329" s="183" t="s">
        <v>4</v>
      </c>
      <c r="J329" s="137"/>
      <c r="K329" s="77"/>
      <c r="L329" s="108" t="s">
        <v>4</v>
      </c>
      <c r="M329" s="174" t="s">
        <v>4</v>
      </c>
      <c r="N329" s="173"/>
    </row>
    <row r="330" spans="1:14" s="103" customFormat="1" ht="18.75" customHeight="1" x14ac:dyDescent="0.7">
      <c r="A330" s="19" t="s">
        <v>4</v>
      </c>
      <c r="B330" s="178" t="s">
        <v>226</v>
      </c>
      <c r="C330" s="136"/>
      <c r="D330" s="136"/>
      <c r="E330" s="137"/>
      <c r="F330" s="109" t="s">
        <v>4</v>
      </c>
      <c r="G330" s="33"/>
      <c r="H330" s="33"/>
      <c r="I330" s="183" t="s">
        <v>4</v>
      </c>
      <c r="J330" s="137"/>
      <c r="K330" s="77"/>
      <c r="L330" s="108" t="s">
        <v>4</v>
      </c>
      <c r="M330" s="174" t="s">
        <v>4</v>
      </c>
      <c r="N330" s="173"/>
    </row>
    <row r="331" spans="1:14" s="103" customFormat="1" ht="18.75" customHeight="1" x14ac:dyDescent="0.7">
      <c r="A331" s="21" t="s">
        <v>4</v>
      </c>
      <c r="B331" s="112" t="s">
        <v>4</v>
      </c>
      <c r="C331" s="168" t="s">
        <v>227</v>
      </c>
      <c r="D331" s="136"/>
      <c r="E331" s="137"/>
      <c r="F331" s="111" t="s">
        <v>18</v>
      </c>
      <c r="G331" s="120"/>
      <c r="H331" s="120"/>
      <c r="I331" s="189" t="s">
        <v>18</v>
      </c>
      <c r="J331" s="137"/>
      <c r="K331" s="77"/>
      <c r="L331" s="104" t="s">
        <v>22</v>
      </c>
      <c r="M331" s="172" t="s">
        <v>18</v>
      </c>
      <c r="N331" s="173"/>
    </row>
    <row r="332" spans="1:14" s="103" customFormat="1" ht="18.75" customHeight="1" x14ac:dyDescent="0.7">
      <c r="A332" s="21" t="s">
        <v>4</v>
      </c>
      <c r="B332" s="112" t="s">
        <v>4</v>
      </c>
      <c r="C332" s="112" t="s">
        <v>4</v>
      </c>
      <c r="D332" s="168" t="s">
        <v>480</v>
      </c>
      <c r="E332" s="137"/>
      <c r="F332" s="111" t="s">
        <v>478</v>
      </c>
      <c r="G332" s="120">
        <v>2075960</v>
      </c>
      <c r="H332" s="120">
        <v>1992200</v>
      </c>
      <c r="I332" s="236">
        <v>2120000</v>
      </c>
      <c r="J332" s="137"/>
      <c r="K332" s="77">
        <f t="shared" ref="K332:K340" si="53">(M332-I332)*100/M332</f>
        <v>-13.978494623655914</v>
      </c>
      <c r="L332" s="104" t="s">
        <v>22</v>
      </c>
      <c r="M332" s="172">
        <v>1860000</v>
      </c>
      <c r="N332" s="173"/>
    </row>
    <row r="333" spans="1:14" s="103" customFormat="1" ht="18.75" customHeight="1" x14ac:dyDescent="0.7">
      <c r="A333" s="179" t="s">
        <v>229</v>
      </c>
      <c r="B333" s="136"/>
      <c r="C333" s="136"/>
      <c r="D333" s="136"/>
      <c r="E333" s="137"/>
      <c r="F333" s="118" t="str">
        <f>F332</f>
        <v>1,076,000</v>
      </c>
      <c r="G333" s="118">
        <f t="shared" ref="G333:H334" si="54">G332</f>
        <v>2075960</v>
      </c>
      <c r="H333" s="118">
        <f t="shared" si="54"/>
        <v>1992200</v>
      </c>
      <c r="I333" s="235">
        <f>I332</f>
        <v>2120000</v>
      </c>
      <c r="J333" s="137"/>
      <c r="K333" s="78">
        <f t="shared" si="53"/>
        <v>-13.978494623655914</v>
      </c>
      <c r="L333" s="108" t="s">
        <v>22</v>
      </c>
      <c r="M333" s="184">
        <f>M332</f>
        <v>1860000</v>
      </c>
      <c r="N333" s="173"/>
    </row>
    <row r="334" spans="1:14" s="103" customFormat="1" ht="18.75" customHeight="1" x14ac:dyDescent="0.7">
      <c r="A334" s="179" t="s">
        <v>230</v>
      </c>
      <c r="B334" s="136"/>
      <c r="C334" s="136"/>
      <c r="D334" s="136"/>
      <c r="E334" s="137"/>
      <c r="F334" s="118" t="str">
        <f>F333</f>
        <v>1,076,000</v>
      </c>
      <c r="G334" s="118">
        <f t="shared" si="54"/>
        <v>2075960</v>
      </c>
      <c r="H334" s="118">
        <f t="shared" si="54"/>
        <v>1992200</v>
      </c>
      <c r="I334" s="235">
        <f>I333</f>
        <v>2120000</v>
      </c>
      <c r="J334" s="137"/>
      <c r="K334" s="78">
        <f t="shared" si="53"/>
        <v>-13.978494623655914</v>
      </c>
      <c r="L334" s="108" t="s">
        <v>22</v>
      </c>
      <c r="M334" s="184">
        <f>M333</f>
        <v>1860000</v>
      </c>
      <c r="N334" s="173"/>
    </row>
    <row r="335" spans="1:14" s="103" customFormat="1" ht="18.75" customHeight="1" x14ac:dyDescent="0.7">
      <c r="A335" s="180" t="s">
        <v>482</v>
      </c>
      <c r="B335" s="181"/>
      <c r="C335" s="181"/>
      <c r="D335" s="181"/>
      <c r="E335" s="182"/>
      <c r="F335" s="124">
        <f>F282+F307+F325+F334</f>
        <v>5034583.62</v>
      </c>
      <c r="G335" s="124">
        <f>G282+G307+G325+G334</f>
        <v>5958262.1200000001</v>
      </c>
      <c r="H335" s="124">
        <f>H282+H307+H325+H334</f>
        <v>6105863.0999999996</v>
      </c>
      <c r="I335" s="265">
        <f>I282+I307+I325+I334</f>
        <v>7102650</v>
      </c>
      <c r="J335" s="182"/>
      <c r="K335" s="79">
        <f t="shared" si="53"/>
        <v>-4.0827720822269509</v>
      </c>
      <c r="L335" s="66" t="s">
        <v>22</v>
      </c>
      <c r="M335" s="265">
        <f>M282+M307+M325+M334</f>
        <v>6824040</v>
      </c>
      <c r="N335" s="182"/>
    </row>
    <row r="336" spans="1:14" s="103" customFormat="1" ht="18.75" customHeight="1" x14ac:dyDescent="0.7">
      <c r="A336" s="223" t="s">
        <v>1034</v>
      </c>
      <c r="B336" s="224"/>
      <c r="C336" s="224"/>
      <c r="D336" s="224"/>
      <c r="E336" s="225"/>
      <c r="F336" s="125" t="s">
        <v>4</v>
      </c>
      <c r="G336" s="35"/>
      <c r="H336" s="35"/>
      <c r="I336" s="246" t="s">
        <v>4</v>
      </c>
      <c r="J336" s="146"/>
      <c r="K336" s="80"/>
      <c r="L336" s="20" t="s">
        <v>4</v>
      </c>
      <c r="M336" s="176" t="s">
        <v>4</v>
      </c>
      <c r="N336" s="177"/>
    </row>
    <row r="337" spans="1:14" s="103" customFormat="1" ht="18.75" customHeight="1" x14ac:dyDescent="0.7">
      <c r="A337" s="19" t="s">
        <v>4</v>
      </c>
      <c r="B337" s="178" t="s">
        <v>81</v>
      </c>
      <c r="C337" s="136"/>
      <c r="D337" s="136"/>
      <c r="E337" s="137"/>
      <c r="F337" s="109" t="s">
        <v>4</v>
      </c>
      <c r="G337" s="33"/>
      <c r="H337" s="33"/>
      <c r="I337" s="183" t="s">
        <v>4</v>
      </c>
      <c r="J337" s="137"/>
      <c r="K337" s="77"/>
      <c r="L337" s="108" t="s">
        <v>4</v>
      </c>
      <c r="M337" s="174" t="s">
        <v>4</v>
      </c>
      <c r="N337" s="173"/>
    </row>
    <row r="338" spans="1:14" s="103" customFormat="1" ht="18.75" customHeight="1" x14ac:dyDescent="0.7">
      <c r="A338" s="19" t="s">
        <v>4</v>
      </c>
      <c r="B338" s="178" t="s">
        <v>159</v>
      </c>
      <c r="C338" s="136"/>
      <c r="D338" s="136"/>
      <c r="E338" s="137"/>
      <c r="F338" s="109" t="s">
        <v>4</v>
      </c>
      <c r="G338" s="33"/>
      <c r="H338" s="33"/>
      <c r="I338" s="183" t="s">
        <v>4</v>
      </c>
      <c r="J338" s="137"/>
      <c r="K338" s="77"/>
      <c r="L338" s="108" t="s">
        <v>4</v>
      </c>
      <c r="M338" s="174" t="s">
        <v>4</v>
      </c>
      <c r="N338" s="173"/>
    </row>
    <row r="339" spans="1:14" s="103" customFormat="1" ht="18.75" customHeight="1" x14ac:dyDescent="0.7">
      <c r="A339" s="21" t="s">
        <v>4</v>
      </c>
      <c r="B339" s="112" t="s">
        <v>4</v>
      </c>
      <c r="C339" s="168" t="s">
        <v>488</v>
      </c>
      <c r="D339" s="136"/>
      <c r="E339" s="137"/>
      <c r="F339" s="120">
        <v>9800</v>
      </c>
      <c r="G339" s="120">
        <v>0</v>
      </c>
      <c r="H339" s="120">
        <v>0</v>
      </c>
      <c r="I339" s="189" t="s">
        <v>137</v>
      </c>
      <c r="J339" s="137"/>
      <c r="K339" s="77">
        <f t="shared" si="53"/>
        <v>0</v>
      </c>
      <c r="L339" s="104" t="s">
        <v>22</v>
      </c>
      <c r="M339" s="172" t="s">
        <v>137</v>
      </c>
      <c r="N339" s="173"/>
    </row>
    <row r="340" spans="1:14" s="103" customFormat="1" ht="18.75" customHeight="1" x14ac:dyDescent="0.7">
      <c r="A340" s="179" t="s">
        <v>181</v>
      </c>
      <c r="B340" s="136"/>
      <c r="C340" s="136"/>
      <c r="D340" s="136"/>
      <c r="E340" s="137"/>
      <c r="F340" s="118">
        <f>F339</f>
        <v>9800</v>
      </c>
      <c r="G340" s="118">
        <f t="shared" ref="G340:H340" si="55">G339</f>
        <v>0</v>
      </c>
      <c r="H340" s="118">
        <f t="shared" si="55"/>
        <v>0</v>
      </c>
      <c r="I340" s="216" t="str">
        <f>I339</f>
        <v>10,000</v>
      </c>
      <c r="J340" s="137"/>
      <c r="K340" s="78">
        <f t="shared" si="53"/>
        <v>0</v>
      </c>
      <c r="L340" s="108" t="s">
        <v>22</v>
      </c>
      <c r="M340" s="184" t="str">
        <f>M339</f>
        <v>10,000</v>
      </c>
      <c r="N340" s="173"/>
    </row>
    <row r="341" spans="1:14" s="103" customFormat="1" ht="18.75" customHeight="1" x14ac:dyDescent="0.7">
      <c r="A341" s="179" t="s">
        <v>186</v>
      </c>
      <c r="B341" s="136"/>
      <c r="C341" s="136"/>
      <c r="D341" s="136"/>
      <c r="E341" s="137"/>
      <c r="F341" s="118">
        <f>F340</f>
        <v>9800</v>
      </c>
      <c r="G341" s="118">
        <f>G340</f>
        <v>0</v>
      </c>
      <c r="H341" s="118">
        <f>H340</f>
        <v>0</v>
      </c>
      <c r="I341" s="216" t="str">
        <f>I340</f>
        <v>10,000</v>
      </c>
      <c r="J341" s="137"/>
      <c r="K341" s="78">
        <f>(M341-I341)*100/M341</f>
        <v>0</v>
      </c>
      <c r="L341" s="108" t="s">
        <v>22</v>
      </c>
      <c r="M341" s="184" t="str">
        <f>M340</f>
        <v>10,000</v>
      </c>
      <c r="N341" s="173"/>
    </row>
    <row r="342" spans="1:14" s="103" customFormat="1" ht="18.75" customHeight="1" x14ac:dyDescent="0.7">
      <c r="A342" s="180" t="s">
        <v>491</v>
      </c>
      <c r="B342" s="181"/>
      <c r="C342" s="181"/>
      <c r="D342" s="181"/>
      <c r="E342" s="182"/>
      <c r="F342" s="124">
        <f>F341</f>
        <v>9800</v>
      </c>
      <c r="G342" s="124">
        <f t="shared" ref="G342:H342" si="56">G341</f>
        <v>0</v>
      </c>
      <c r="H342" s="124">
        <f t="shared" si="56"/>
        <v>0</v>
      </c>
      <c r="I342" s="188" t="str">
        <f>I341</f>
        <v>10,000</v>
      </c>
      <c r="J342" s="182"/>
      <c r="K342" s="79">
        <f>(M342-I342)*100/M342</f>
        <v>0</v>
      </c>
      <c r="L342" s="66" t="s">
        <v>22</v>
      </c>
      <c r="M342" s="200" t="str">
        <f>M341</f>
        <v>10,000</v>
      </c>
      <c r="N342" s="201"/>
    </row>
    <row r="343" spans="1:14" s="103" customFormat="1" ht="18.75" customHeight="1" thickBot="1" x14ac:dyDescent="0.75">
      <c r="A343" s="249" t="s">
        <v>492</v>
      </c>
      <c r="B343" s="250"/>
      <c r="C343" s="250"/>
      <c r="D343" s="250"/>
      <c r="E343" s="251"/>
      <c r="F343" s="34">
        <f>F269+F335+F342</f>
        <v>5730597.6200000001</v>
      </c>
      <c r="G343" s="34">
        <f>G269+G335+G342</f>
        <v>7043412.1200000001</v>
      </c>
      <c r="H343" s="34">
        <f>H269+H335+H342</f>
        <v>7194949.0999999996</v>
      </c>
      <c r="I343" s="266">
        <f>I269+I335+I342</f>
        <v>8288490</v>
      </c>
      <c r="J343" s="251"/>
      <c r="K343" s="81">
        <f>(M343-I343)*100/M343</f>
        <v>-1.9690125042443569</v>
      </c>
      <c r="L343" s="67" t="s">
        <v>22</v>
      </c>
      <c r="M343" s="209">
        <f>M269+M335+M342</f>
        <v>8128440</v>
      </c>
      <c r="N343" s="203"/>
    </row>
    <row r="344" spans="1:14" s="103" customFormat="1" ht="18.75" customHeight="1" thickTop="1" x14ac:dyDescent="0.7">
      <c r="A344" s="257" t="s">
        <v>1035</v>
      </c>
      <c r="B344" s="258"/>
      <c r="C344" s="258"/>
      <c r="D344" s="258"/>
      <c r="E344" s="259"/>
      <c r="F344" s="125" t="s">
        <v>4</v>
      </c>
      <c r="G344" s="35"/>
      <c r="H344" s="35"/>
      <c r="I344" s="246" t="s">
        <v>4</v>
      </c>
      <c r="J344" s="146"/>
      <c r="K344" s="75" t="s">
        <v>4</v>
      </c>
      <c r="L344" s="20" t="s">
        <v>4</v>
      </c>
      <c r="M344" s="176" t="s">
        <v>4</v>
      </c>
      <c r="N344" s="177"/>
    </row>
    <row r="345" spans="1:14" s="103" customFormat="1" ht="18.75" customHeight="1" x14ac:dyDescent="0.7">
      <c r="A345" s="223" t="s">
        <v>1036</v>
      </c>
      <c r="B345" s="224"/>
      <c r="C345" s="224"/>
      <c r="D345" s="224"/>
      <c r="E345" s="225"/>
      <c r="F345" s="125" t="s">
        <v>4</v>
      </c>
      <c r="G345" s="35"/>
      <c r="H345" s="35"/>
      <c r="I345" s="246" t="s">
        <v>4</v>
      </c>
      <c r="J345" s="146"/>
      <c r="K345" s="75" t="s">
        <v>4</v>
      </c>
      <c r="L345" s="20" t="s">
        <v>4</v>
      </c>
      <c r="M345" s="176" t="s">
        <v>4</v>
      </c>
      <c r="N345" s="177"/>
    </row>
    <row r="346" spans="1:14" s="103" customFormat="1" ht="18.75" customHeight="1" x14ac:dyDescent="0.7">
      <c r="A346" s="19" t="s">
        <v>4</v>
      </c>
      <c r="B346" s="178" t="s">
        <v>81</v>
      </c>
      <c r="C346" s="136"/>
      <c r="D346" s="136"/>
      <c r="E346" s="137"/>
      <c r="F346" s="109" t="s">
        <v>4</v>
      </c>
      <c r="G346" s="33"/>
      <c r="H346" s="33"/>
      <c r="I346" s="183" t="s">
        <v>4</v>
      </c>
      <c r="J346" s="137"/>
      <c r="K346" s="76" t="s">
        <v>4</v>
      </c>
      <c r="L346" s="108" t="s">
        <v>4</v>
      </c>
      <c r="M346" s="174" t="s">
        <v>4</v>
      </c>
      <c r="N346" s="173"/>
    </row>
    <row r="347" spans="1:14" s="103" customFormat="1" ht="18.75" customHeight="1" x14ac:dyDescent="0.7">
      <c r="A347" s="19" t="s">
        <v>4</v>
      </c>
      <c r="B347" s="178" t="s">
        <v>82</v>
      </c>
      <c r="C347" s="136"/>
      <c r="D347" s="136"/>
      <c r="E347" s="137"/>
      <c r="F347" s="109" t="s">
        <v>4</v>
      </c>
      <c r="G347" s="33" t="s">
        <v>4</v>
      </c>
      <c r="H347" s="33"/>
      <c r="I347" s="183" t="s">
        <v>4</v>
      </c>
      <c r="J347" s="137"/>
      <c r="K347" s="76" t="s">
        <v>4</v>
      </c>
      <c r="L347" s="108" t="s">
        <v>4</v>
      </c>
      <c r="M347" s="174" t="s">
        <v>4</v>
      </c>
      <c r="N347" s="173"/>
    </row>
    <row r="348" spans="1:14" s="103" customFormat="1" ht="42.75" customHeight="1" x14ac:dyDescent="0.7">
      <c r="A348" s="21" t="s">
        <v>4</v>
      </c>
      <c r="B348" s="112" t="s">
        <v>4</v>
      </c>
      <c r="C348" s="168" t="s">
        <v>1123</v>
      </c>
      <c r="D348" s="136"/>
      <c r="E348" s="137"/>
      <c r="F348" s="120" t="s">
        <v>18</v>
      </c>
      <c r="G348" s="120" t="s">
        <v>18</v>
      </c>
      <c r="H348" s="120" t="s">
        <v>18</v>
      </c>
      <c r="I348" s="172">
        <v>0</v>
      </c>
      <c r="J348" s="173"/>
      <c r="K348" s="77">
        <f>(M348-I348)*100/M348</f>
        <v>100</v>
      </c>
      <c r="L348" s="104" t="s">
        <v>22</v>
      </c>
      <c r="M348" s="172">
        <v>120000</v>
      </c>
      <c r="N348" s="173"/>
    </row>
    <row r="349" spans="1:14" s="103" customFormat="1" ht="18.75" customHeight="1" x14ac:dyDescent="0.7">
      <c r="A349" s="179" t="s">
        <v>102</v>
      </c>
      <c r="B349" s="136"/>
      <c r="C349" s="136"/>
      <c r="D349" s="136"/>
      <c r="E349" s="137"/>
      <c r="F349" s="118" t="str">
        <f>F348</f>
        <v>0</v>
      </c>
      <c r="G349" s="118" t="str">
        <f>G348</f>
        <v>0</v>
      </c>
      <c r="H349" s="118" t="str">
        <f>H348</f>
        <v>0</v>
      </c>
      <c r="I349" s="235">
        <f>I348</f>
        <v>0</v>
      </c>
      <c r="J349" s="137"/>
      <c r="K349" s="78">
        <f t="shared" ref="K349" si="57">(M349-I349)*100/M349</f>
        <v>100</v>
      </c>
      <c r="L349" s="108" t="s">
        <v>22</v>
      </c>
      <c r="M349" s="184">
        <f>M348</f>
        <v>120000</v>
      </c>
      <c r="N349" s="173"/>
    </row>
    <row r="350" spans="1:14" s="103" customFormat="1" ht="18.75" customHeight="1" x14ac:dyDescent="0.7">
      <c r="A350" s="171" t="s">
        <v>4</v>
      </c>
      <c r="B350" s="158"/>
      <c r="C350" s="158"/>
      <c r="D350" s="158"/>
      <c r="E350" s="171" t="s">
        <v>4</v>
      </c>
      <c r="F350" s="158"/>
      <c r="G350" s="158"/>
      <c r="H350" s="158"/>
      <c r="I350" s="158"/>
      <c r="J350" s="171">
        <v>32</v>
      </c>
      <c r="K350" s="158"/>
      <c r="L350" s="158"/>
      <c r="M350" s="158"/>
      <c r="N350" s="158"/>
    </row>
    <row r="351" spans="1:14" s="103" customFormat="1" ht="21.75" customHeight="1" x14ac:dyDescent="0.7">
      <c r="A351" s="159" t="s">
        <v>1055</v>
      </c>
      <c r="B351" s="160"/>
      <c r="C351" s="160"/>
      <c r="D351" s="160"/>
      <c r="E351" s="161"/>
      <c r="F351" s="220" t="s">
        <v>5</v>
      </c>
      <c r="G351" s="221"/>
      <c r="H351" s="222"/>
      <c r="I351" s="210" t="s">
        <v>6</v>
      </c>
      <c r="J351" s="218"/>
      <c r="K351" s="218"/>
      <c r="L351" s="218"/>
      <c r="M351" s="218"/>
      <c r="N351" s="211"/>
    </row>
    <row r="352" spans="1:14" s="103" customFormat="1" ht="24" customHeight="1" x14ac:dyDescent="0.7">
      <c r="A352" s="162"/>
      <c r="B352" s="163"/>
      <c r="C352" s="163"/>
      <c r="D352" s="163"/>
      <c r="E352" s="164"/>
      <c r="F352" s="64" t="s">
        <v>9</v>
      </c>
      <c r="G352" s="65" t="s">
        <v>10</v>
      </c>
      <c r="H352" s="65" t="s">
        <v>12</v>
      </c>
      <c r="I352" s="210" t="s">
        <v>1060</v>
      </c>
      <c r="J352" s="211"/>
      <c r="K352" s="214" t="s">
        <v>11</v>
      </c>
      <c r="L352" s="215"/>
      <c r="M352" s="210" t="s">
        <v>1096</v>
      </c>
      <c r="N352" s="211"/>
    </row>
    <row r="353" spans="1:14" s="103" customFormat="1" ht="18.75" customHeight="1" x14ac:dyDescent="0.7">
      <c r="A353" s="19" t="s">
        <v>4</v>
      </c>
      <c r="B353" s="178" t="s">
        <v>107</v>
      </c>
      <c r="C353" s="136"/>
      <c r="D353" s="136"/>
      <c r="E353" s="137"/>
      <c r="F353" s="109" t="s">
        <v>4</v>
      </c>
      <c r="G353" s="33"/>
      <c r="H353" s="33"/>
      <c r="I353" s="183" t="s">
        <v>4</v>
      </c>
      <c r="J353" s="137"/>
      <c r="K353" s="76" t="s">
        <v>4</v>
      </c>
      <c r="L353" s="108" t="s">
        <v>4</v>
      </c>
      <c r="M353" s="174" t="s">
        <v>4</v>
      </c>
      <c r="N353" s="173"/>
    </row>
    <row r="354" spans="1:14" s="103" customFormat="1" ht="18.75" customHeight="1" x14ac:dyDescent="0.7">
      <c r="A354" s="21" t="s">
        <v>4</v>
      </c>
      <c r="B354" s="112" t="s">
        <v>4</v>
      </c>
      <c r="C354" s="168" t="s">
        <v>108</v>
      </c>
      <c r="D354" s="136"/>
      <c r="E354" s="137"/>
      <c r="F354" s="111"/>
      <c r="G354" s="120"/>
      <c r="H354" s="120"/>
      <c r="I354" s="172"/>
      <c r="J354" s="173"/>
      <c r="K354" s="77"/>
      <c r="L354" s="104"/>
      <c r="M354" s="172"/>
      <c r="N354" s="173"/>
    </row>
    <row r="355" spans="1:14" s="103" customFormat="1" ht="18.75" customHeight="1" x14ac:dyDescent="0.7">
      <c r="A355" s="21" t="s">
        <v>4</v>
      </c>
      <c r="B355" s="112" t="s">
        <v>4</v>
      </c>
      <c r="C355" s="112" t="s">
        <v>4</v>
      </c>
      <c r="D355" s="168" t="s">
        <v>108</v>
      </c>
      <c r="E355" s="137"/>
      <c r="F355" s="120">
        <v>437000</v>
      </c>
      <c r="G355" s="120">
        <v>396200</v>
      </c>
      <c r="H355" s="120">
        <v>415876.8</v>
      </c>
      <c r="I355" s="172">
        <v>657000</v>
      </c>
      <c r="J355" s="173"/>
      <c r="K355" s="77">
        <f t="shared" ref="K355:K366" si="58">(M355-I355)*100/M355</f>
        <v>0</v>
      </c>
      <c r="L355" s="104" t="s">
        <v>22</v>
      </c>
      <c r="M355" s="172">
        <v>657000</v>
      </c>
      <c r="N355" s="173"/>
    </row>
    <row r="356" spans="1:14" s="103" customFormat="1" ht="18.75" customHeight="1" x14ac:dyDescent="0.7">
      <c r="A356" s="21" t="s">
        <v>4</v>
      </c>
      <c r="B356" s="112" t="s">
        <v>4</v>
      </c>
      <c r="C356" s="168" t="s">
        <v>121</v>
      </c>
      <c r="D356" s="136"/>
      <c r="E356" s="137"/>
      <c r="F356" s="111" t="s">
        <v>4</v>
      </c>
      <c r="G356" s="120"/>
      <c r="H356" s="120"/>
      <c r="I356" s="172" t="s">
        <v>4</v>
      </c>
      <c r="J356" s="173"/>
      <c r="K356" s="77"/>
      <c r="L356" s="104" t="s">
        <v>4</v>
      </c>
      <c r="M356" s="172" t="s">
        <v>4</v>
      </c>
      <c r="N356" s="173"/>
    </row>
    <row r="357" spans="1:14" s="37" customFormat="1" ht="18.75" customHeight="1" x14ac:dyDescent="0.25">
      <c r="A357" s="36" t="s">
        <v>4</v>
      </c>
      <c r="B357" s="128" t="s">
        <v>4</v>
      </c>
      <c r="C357" s="128" t="s">
        <v>4</v>
      </c>
      <c r="D357" s="217" t="s">
        <v>958</v>
      </c>
      <c r="E357" s="137"/>
      <c r="F357" s="121" t="s">
        <v>18</v>
      </c>
      <c r="G357" s="121" t="s">
        <v>18</v>
      </c>
      <c r="H357" s="121"/>
      <c r="I357" s="175">
        <v>20000</v>
      </c>
      <c r="J357" s="173"/>
      <c r="K357" s="83">
        <f t="shared" si="58"/>
        <v>0</v>
      </c>
      <c r="L357" s="117" t="s">
        <v>22</v>
      </c>
      <c r="M357" s="175">
        <v>20000</v>
      </c>
      <c r="N357" s="173"/>
    </row>
    <row r="358" spans="1:14" s="103" customFormat="1" ht="18.75" customHeight="1" x14ac:dyDescent="0.7">
      <c r="A358" s="21" t="s">
        <v>4</v>
      </c>
      <c r="B358" s="112" t="s">
        <v>4</v>
      </c>
      <c r="C358" s="112" t="s">
        <v>4</v>
      </c>
      <c r="D358" s="168" t="s">
        <v>1066</v>
      </c>
      <c r="E358" s="137"/>
      <c r="F358" s="111" t="s">
        <v>18</v>
      </c>
      <c r="G358" s="111" t="s">
        <v>18</v>
      </c>
      <c r="H358" s="111"/>
      <c r="I358" s="172" t="s">
        <v>508</v>
      </c>
      <c r="J358" s="173"/>
      <c r="K358" s="77">
        <f t="shared" si="58"/>
        <v>0</v>
      </c>
      <c r="L358" s="104" t="s">
        <v>22</v>
      </c>
      <c r="M358" s="172" t="s">
        <v>508</v>
      </c>
      <c r="N358" s="173"/>
    </row>
    <row r="359" spans="1:14" s="103" customFormat="1" ht="18.75" customHeight="1" x14ac:dyDescent="0.7">
      <c r="A359" s="21" t="s">
        <v>4</v>
      </c>
      <c r="B359" s="112" t="s">
        <v>4</v>
      </c>
      <c r="C359" s="112" t="s">
        <v>4</v>
      </c>
      <c r="D359" s="168" t="s">
        <v>509</v>
      </c>
      <c r="E359" s="137"/>
      <c r="F359" s="111" t="s">
        <v>506</v>
      </c>
      <c r="G359" s="120">
        <v>171840</v>
      </c>
      <c r="H359" s="120">
        <v>247100</v>
      </c>
      <c r="I359" s="172">
        <v>410000</v>
      </c>
      <c r="J359" s="173"/>
      <c r="K359" s="77">
        <f t="shared" si="58"/>
        <v>0</v>
      </c>
      <c r="L359" s="104" t="s">
        <v>22</v>
      </c>
      <c r="M359" s="172">
        <v>410000</v>
      </c>
      <c r="N359" s="173"/>
    </row>
    <row r="360" spans="1:14" s="103" customFormat="1" ht="18.75" customHeight="1" x14ac:dyDescent="0.7">
      <c r="A360" s="21" t="s">
        <v>4</v>
      </c>
      <c r="B360" s="112" t="s">
        <v>4</v>
      </c>
      <c r="C360" s="112" t="s">
        <v>4</v>
      </c>
      <c r="D360" s="168" t="s">
        <v>1067</v>
      </c>
      <c r="E360" s="137"/>
      <c r="F360" s="111" t="s">
        <v>18</v>
      </c>
      <c r="G360" s="111" t="s">
        <v>18</v>
      </c>
      <c r="H360" s="111">
        <v>0</v>
      </c>
      <c r="I360" s="172">
        <v>50000</v>
      </c>
      <c r="J360" s="173"/>
      <c r="K360" s="77">
        <f t="shared" si="58"/>
        <v>0</v>
      </c>
      <c r="L360" s="104" t="s">
        <v>22</v>
      </c>
      <c r="M360" s="172">
        <v>50000</v>
      </c>
      <c r="N360" s="173"/>
    </row>
    <row r="361" spans="1:14" s="103" customFormat="1" ht="18.75" customHeight="1" x14ac:dyDescent="0.7">
      <c r="A361" s="179" t="s">
        <v>154</v>
      </c>
      <c r="B361" s="136"/>
      <c r="C361" s="136"/>
      <c r="D361" s="136"/>
      <c r="E361" s="137"/>
      <c r="F361" s="118">
        <f>F355+F357+F358+F359+F360</f>
        <v>566460</v>
      </c>
      <c r="G361" s="118">
        <f>G355+G357+G358+G359+G360</f>
        <v>568040</v>
      </c>
      <c r="H361" s="118">
        <f>H355+H357+H358+H359+H360</f>
        <v>662976.80000000005</v>
      </c>
      <c r="I361" s="235">
        <f>I354+I355+I357+I358+I359+I360</f>
        <v>1203000</v>
      </c>
      <c r="J361" s="137"/>
      <c r="K361" s="78">
        <f t="shared" si="58"/>
        <v>0</v>
      </c>
      <c r="L361" s="108" t="s">
        <v>22</v>
      </c>
      <c r="M361" s="184">
        <f>M354+M355+M357+M358+M359+M360</f>
        <v>1203000</v>
      </c>
      <c r="N361" s="173"/>
    </row>
    <row r="362" spans="1:14" s="103" customFormat="1" ht="18.75" customHeight="1" x14ac:dyDescent="0.7">
      <c r="A362" s="19" t="s">
        <v>4</v>
      </c>
      <c r="B362" s="178" t="s">
        <v>159</v>
      </c>
      <c r="C362" s="136"/>
      <c r="D362" s="136"/>
      <c r="E362" s="137"/>
      <c r="F362" s="109" t="s">
        <v>4</v>
      </c>
      <c r="G362" s="33"/>
      <c r="H362" s="33"/>
      <c r="I362" s="183" t="s">
        <v>4</v>
      </c>
      <c r="J362" s="137"/>
      <c r="K362" s="77"/>
      <c r="L362" s="108" t="s">
        <v>4</v>
      </c>
      <c r="M362" s="174" t="s">
        <v>4</v>
      </c>
      <c r="N362" s="173"/>
    </row>
    <row r="363" spans="1:14" s="103" customFormat="1" ht="18.75" customHeight="1" x14ac:dyDescent="0.7">
      <c r="A363" s="21" t="s">
        <v>4</v>
      </c>
      <c r="B363" s="112" t="s">
        <v>4</v>
      </c>
      <c r="C363" s="168" t="s">
        <v>517</v>
      </c>
      <c r="D363" s="136"/>
      <c r="E363" s="137"/>
      <c r="F363" s="111" t="s">
        <v>18</v>
      </c>
      <c r="G363" s="120">
        <v>1800</v>
      </c>
      <c r="H363" s="120">
        <v>4800</v>
      </c>
      <c r="I363" s="189" t="s">
        <v>167</v>
      </c>
      <c r="J363" s="137"/>
      <c r="K363" s="77">
        <f t="shared" si="58"/>
        <v>0</v>
      </c>
      <c r="L363" s="104" t="s">
        <v>22</v>
      </c>
      <c r="M363" s="172" t="s">
        <v>167</v>
      </c>
      <c r="N363" s="173"/>
    </row>
    <row r="364" spans="1:14" s="103" customFormat="1" ht="18.75" customHeight="1" x14ac:dyDescent="0.7">
      <c r="A364" s="21" t="s">
        <v>4</v>
      </c>
      <c r="B364" s="112" t="s">
        <v>4</v>
      </c>
      <c r="C364" s="168" t="s">
        <v>959</v>
      </c>
      <c r="D364" s="136"/>
      <c r="E364" s="137"/>
      <c r="F364" s="111" t="s">
        <v>18</v>
      </c>
      <c r="G364" s="120">
        <v>1700</v>
      </c>
      <c r="H364" s="120">
        <v>0</v>
      </c>
      <c r="I364" s="189">
        <v>0</v>
      </c>
      <c r="J364" s="137"/>
      <c r="K364" s="77"/>
      <c r="L364" s="104" t="s">
        <v>22</v>
      </c>
      <c r="M364" s="172" t="s">
        <v>18</v>
      </c>
      <c r="N364" s="173"/>
    </row>
    <row r="365" spans="1:14" s="103" customFormat="1" ht="18.75" customHeight="1" x14ac:dyDescent="0.7">
      <c r="A365" s="179" t="s">
        <v>181</v>
      </c>
      <c r="B365" s="136"/>
      <c r="C365" s="136"/>
      <c r="D365" s="136"/>
      <c r="E365" s="137"/>
      <c r="F365" s="118">
        <f>F363+F364</f>
        <v>0</v>
      </c>
      <c r="G365" s="118">
        <f>G363+G364</f>
        <v>3500</v>
      </c>
      <c r="H365" s="118">
        <f>H363+H364</f>
        <v>4800</v>
      </c>
      <c r="I365" s="235">
        <f>I363+I364</f>
        <v>5000</v>
      </c>
      <c r="J365" s="137"/>
      <c r="K365" s="77">
        <f t="shared" si="58"/>
        <v>0</v>
      </c>
      <c r="L365" s="104" t="s">
        <v>22</v>
      </c>
      <c r="M365" s="184">
        <f>M363+M364</f>
        <v>5000</v>
      </c>
      <c r="N365" s="173"/>
    </row>
    <row r="366" spans="1:14" s="103" customFormat="1" ht="18.75" customHeight="1" x14ac:dyDescent="0.7">
      <c r="A366" s="179" t="s">
        <v>186</v>
      </c>
      <c r="B366" s="136"/>
      <c r="C366" s="136"/>
      <c r="D366" s="136"/>
      <c r="E366" s="137"/>
      <c r="F366" s="118">
        <f>F361+F365</f>
        <v>566460</v>
      </c>
      <c r="G366" s="118">
        <f t="shared" ref="G366" si="59">G361+G365</f>
        <v>571540</v>
      </c>
      <c r="H366" s="118">
        <f>H361+H365</f>
        <v>667776.80000000005</v>
      </c>
      <c r="I366" s="235">
        <f>I361+I365</f>
        <v>1208000</v>
      </c>
      <c r="J366" s="137"/>
      <c r="K366" s="78">
        <f t="shared" si="58"/>
        <v>9.0361445783132535</v>
      </c>
      <c r="L366" s="108" t="s">
        <v>22</v>
      </c>
      <c r="M366" s="184">
        <f>M349+M361+M365</f>
        <v>1328000</v>
      </c>
      <c r="N366" s="173"/>
    </row>
    <row r="367" spans="1:14" s="103" customFormat="1" ht="18.75" customHeight="1" x14ac:dyDescent="0.7">
      <c r="A367" s="19" t="s">
        <v>4</v>
      </c>
      <c r="B367" s="178" t="s">
        <v>225</v>
      </c>
      <c r="C367" s="136"/>
      <c r="D367" s="136"/>
      <c r="E367" s="137"/>
      <c r="F367" s="109" t="s">
        <v>4</v>
      </c>
      <c r="G367" s="33"/>
      <c r="H367" s="33"/>
      <c r="I367" s="183" t="s">
        <v>4</v>
      </c>
      <c r="J367" s="137"/>
      <c r="K367" s="77"/>
      <c r="L367" s="108" t="s">
        <v>4</v>
      </c>
      <c r="M367" s="174" t="s">
        <v>4</v>
      </c>
      <c r="N367" s="173"/>
    </row>
    <row r="368" spans="1:14" s="103" customFormat="1" ht="18.75" customHeight="1" x14ac:dyDescent="0.7">
      <c r="A368" s="21" t="s">
        <v>4</v>
      </c>
      <c r="B368" s="112" t="s">
        <v>4</v>
      </c>
      <c r="C368" s="168" t="s">
        <v>520</v>
      </c>
      <c r="D368" s="136"/>
      <c r="E368" s="137"/>
      <c r="F368" s="111"/>
      <c r="G368" s="111"/>
      <c r="H368" s="111"/>
      <c r="I368" s="189"/>
      <c r="J368" s="137"/>
      <c r="K368" s="77"/>
      <c r="L368" s="104"/>
      <c r="M368" s="172"/>
      <c r="N368" s="173"/>
    </row>
    <row r="369" spans="1:14" s="103" customFormat="1" ht="18.75" customHeight="1" x14ac:dyDescent="0.7">
      <c r="A369" s="21" t="s">
        <v>4</v>
      </c>
      <c r="B369" s="112" t="s">
        <v>4</v>
      </c>
      <c r="C369" s="112" t="s">
        <v>4</v>
      </c>
      <c r="D369" s="168" t="s">
        <v>989</v>
      </c>
      <c r="E369" s="137"/>
      <c r="F369" s="111" t="s">
        <v>18</v>
      </c>
      <c r="G369" s="105">
        <v>360000</v>
      </c>
      <c r="H369" s="105">
        <v>360000</v>
      </c>
      <c r="I369" s="189" t="s">
        <v>522</v>
      </c>
      <c r="J369" s="137"/>
      <c r="K369" s="77">
        <f>(M369-I369)*100/M369</f>
        <v>0</v>
      </c>
      <c r="L369" s="104" t="s">
        <v>22</v>
      </c>
      <c r="M369" s="172" t="s">
        <v>522</v>
      </c>
      <c r="N369" s="173"/>
    </row>
    <row r="370" spans="1:14" s="103" customFormat="1" ht="18.75" customHeight="1" x14ac:dyDescent="0.7">
      <c r="A370" s="29"/>
      <c r="B370" s="29"/>
      <c r="C370" s="29"/>
      <c r="D370" s="29"/>
      <c r="E370" s="27"/>
      <c r="F370" s="51"/>
      <c r="G370" s="93"/>
      <c r="H370" s="93"/>
      <c r="I370" s="51"/>
      <c r="J370" s="27"/>
      <c r="K370" s="84"/>
      <c r="L370" s="29"/>
      <c r="M370" s="50"/>
      <c r="N370" s="40"/>
    </row>
    <row r="371" spans="1:14" s="103" customFormat="1" ht="18.75" customHeight="1" x14ac:dyDescent="0.7">
      <c r="A371" s="179" t="s">
        <v>229</v>
      </c>
      <c r="B371" s="136"/>
      <c r="C371" s="136"/>
      <c r="D371" s="136"/>
      <c r="E371" s="137"/>
      <c r="F371" s="116" t="str">
        <f>F369</f>
        <v>0</v>
      </c>
      <c r="G371" s="110">
        <f t="shared" ref="G371:H371" si="60">G369</f>
        <v>360000</v>
      </c>
      <c r="H371" s="110">
        <f t="shared" si="60"/>
        <v>360000</v>
      </c>
      <c r="I371" s="216" t="str">
        <f>I369</f>
        <v>360,000</v>
      </c>
      <c r="J371" s="137"/>
      <c r="K371" s="78">
        <f t="shared" ref="K371:K387" si="61">(M371-I371)*100/M371</f>
        <v>0</v>
      </c>
      <c r="L371" s="108" t="s">
        <v>22</v>
      </c>
      <c r="M371" s="184" t="str">
        <f>M369</f>
        <v>360,000</v>
      </c>
      <c r="N371" s="173"/>
    </row>
    <row r="372" spans="1:14" s="103" customFormat="1" ht="18.75" customHeight="1" x14ac:dyDescent="0.7">
      <c r="A372" s="179" t="s">
        <v>230</v>
      </c>
      <c r="B372" s="136"/>
      <c r="C372" s="136"/>
      <c r="D372" s="136"/>
      <c r="E372" s="137"/>
      <c r="F372" s="118" t="str">
        <f>F371</f>
        <v>0</v>
      </c>
      <c r="G372" s="110">
        <f t="shared" ref="G372:H372" si="62">G371</f>
        <v>360000</v>
      </c>
      <c r="H372" s="110">
        <f t="shared" si="62"/>
        <v>360000</v>
      </c>
      <c r="I372" s="216" t="str">
        <f>I371</f>
        <v>360,000</v>
      </c>
      <c r="J372" s="137"/>
      <c r="K372" s="78">
        <f t="shared" si="61"/>
        <v>0</v>
      </c>
      <c r="L372" s="108" t="s">
        <v>22</v>
      </c>
      <c r="M372" s="184" t="str">
        <f>M371</f>
        <v>360,000</v>
      </c>
      <c r="N372" s="173"/>
    </row>
    <row r="373" spans="1:14" s="103" customFormat="1" ht="18.75" customHeight="1" x14ac:dyDescent="0.7">
      <c r="A373" s="180" t="s">
        <v>524</v>
      </c>
      <c r="B373" s="181"/>
      <c r="C373" s="181"/>
      <c r="D373" s="181"/>
      <c r="E373" s="182"/>
      <c r="F373" s="124">
        <f>F366+F372</f>
        <v>566460</v>
      </c>
      <c r="G373" s="124">
        <f>G366+G372</f>
        <v>931540</v>
      </c>
      <c r="H373" s="124">
        <f>H366+H372</f>
        <v>1027776.8</v>
      </c>
      <c r="I373" s="253">
        <f>I366+I372</f>
        <v>1568000</v>
      </c>
      <c r="J373" s="182"/>
      <c r="K373" s="79">
        <f t="shared" si="61"/>
        <v>7.109004739336493</v>
      </c>
      <c r="L373" s="66" t="s">
        <v>22</v>
      </c>
      <c r="M373" s="200">
        <f>M366+M372</f>
        <v>1688000</v>
      </c>
      <c r="N373" s="201"/>
    </row>
    <row r="374" spans="1:14" s="103" customFormat="1" ht="18.75" customHeight="1" thickBot="1" x14ac:dyDescent="0.75">
      <c r="A374" s="249" t="s">
        <v>528</v>
      </c>
      <c r="B374" s="250"/>
      <c r="C374" s="250"/>
      <c r="D374" s="250"/>
      <c r="E374" s="251"/>
      <c r="F374" s="34">
        <f>F373</f>
        <v>566460</v>
      </c>
      <c r="G374" s="34">
        <f t="shared" ref="G374:H374" si="63">G373</f>
        <v>931540</v>
      </c>
      <c r="H374" s="34">
        <f t="shared" si="63"/>
        <v>1027776.8</v>
      </c>
      <c r="I374" s="252">
        <f>I373</f>
        <v>1568000</v>
      </c>
      <c r="J374" s="251"/>
      <c r="K374" s="81">
        <f t="shared" si="61"/>
        <v>7.109004739336493</v>
      </c>
      <c r="L374" s="67" t="s">
        <v>22</v>
      </c>
      <c r="M374" s="209">
        <f>M373</f>
        <v>1688000</v>
      </c>
      <c r="N374" s="203"/>
    </row>
    <row r="375" spans="1:14" s="103" customFormat="1" ht="18.75" customHeight="1" thickTop="1" x14ac:dyDescent="0.7">
      <c r="A375" s="171" t="s">
        <v>4</v>
      </c>
      <c r="B375" s="158"/>
      <c r="C375" s="158"/>
      <c r="D375" s="158"/>
      <c r="E375" s="171" t="s">
        <v>4</v>
      </c>
      <c r="F375" s="158"/>
      <c r="G375" s="158"/>
      <c r="H375" s="158"/>
      <c r="I375" s="158"/>
      <c r="J375" s="171">
        <v>33</v>
      </c>
      <c r="K375" s="158"/>
      <c r="L375" s="158"/>
      <c r="M375" s="158"/>
      <c r="N375" s="158"/>
    </row>
    <row r="376" spans="1:14" s="103" customFormat="1" ht="21.75" customHeight="1" x14ac:dyDescent="0.7">
      <c r="A376" s="159" t="s">
        <v>1055</v>
      </c>
      <c r="B376" s="160"/>
      <c r="C376" s="160"/>
      <c r="D376" s="160"/>
      <c r="E376" s="161"/>
      <c r="F376" s="220" t="s">
        <v>5</v>
      </c>
      <c r="G376" s="221"/>
      <c r="H376" s="222"/>
      <c r="I376" s="210" t="s">
        <v>6</v>
      </c>
      <c r="J376" s="218"/>
      <c r="K376" s="218"/>
      <c r="L376" s="218"/>
      <c r="M376" s="218"/>
      <c r="N376" s="211"/>
    </row>
    <row r="377" spans="1:14" s="103" customFormat="1" ht="24" customHeight="1" x14ac:dyDescent="0.7">
      <c r="A377" s="162"/>
      <c r="B377" s="163"/>
      <c r="C377" s="163"/>
      <c r="D377" s="163"/>
      <c r="E377" s="164"/>
      <c r="F377" s="64" t="s">
        <v>9</v>
      </c>
      <c r="G377" s="65" t="s">
        <v>10</v>
      </c>
      <c r="H377" s="65" t="s">
        <v>12</v>
      </c>
      <c r="I377" s="210" t="s">
        <v>1060</v>
      </c>
      <c r="J377" s="211"/>
      <c r="K377" s="214" t="s">
        <v>11</v>
      </c>
      <c r="L377" s="215"/>
      <c r="M377" s="210" t="s">
        <v>1096</v>
      </c>
      <c r="N377" s="211"/>
    </row>
    <row r="378" spans="1:14" s="103" customFormat="1" ht="18.75" customHeight="1" x14ac:dyDescent="0.7">
      <c r="A378" s="257" t="s">
        <v>1037</v>
      </c>
      <c r="B378" s="258"/>
      <c r="C378" s="258"/>
      <c r="D378" s="258"/>
      <c r="E378" s="259"/>
      <c r="F378" s="125" t="s">
        <v>4</v>
      </c>
      <c r="G378" s="35"/>
      <c r="H378" s="35"/>
      <c r="I378" s="246" t="s">
        <v>4</v>
      </c>
      <c r="J378" s="146"/>
      <c r="K378" s="80"/>
      <c r="L378" s="20" t="s">
        <v>4</v>
      </c>
      <c r="M378" s="176" t="s">
        <v>4</v>
      </c>
      <c r="N378" s="177"/>
    </row>
    <row r="379" spans="1:14" s="103" customFormat="1" ht="18.75" customHeight="1" x14ac:dyDescent="0.7">
      <c r="A379" s="223" t="s">
        <v>1038</v>
      </c>
      <c r="B379" s="224"/>
      <c r="C379" s="224"/>
      <c r="D379" s="224"/>
      <c r="E379" s="225"/>
      <c r="F379" s="125" t="s">
        <v>4</v>
      </c>
      <c r="G379" s="35"/>
      <c r="H379" s="35"/>
      <c r="I379" s="246" t="s">
        <v>4</v>
      </c>
      <c r="J379" s="146"/>
      <c r="K379" s="77"/>
      <c r="L379" s="20" t="s">
        <v>4</v>
      </c>
      <c r="M379" s="176" t="s">
        <v>4</v>
      </c>
      <c r="N379" s="177"/>
    </row>
    <row r="380" spans="1:14" s="103" customFormat="1" ht="18.75" customHeight="1" x14ac:dyDescent="0.7">
      <c r="A380" s="19" t="s">
        <v>4</v>
      </c>
      <c r="B380" s="178" t="s">
        <v>15</v>
      </c>
      <c r="C380" s="136"/>
      <c r="D380" s="136"/>
      <c r="E380" s="137"/>
      <c r="F380" s="109" t="s">
        <v>4</v>
      </c>
      <c r="G380" s="33"/>
      <c r="H380" s="33"/>
      <c r="I380" s="183" t="s">
        <v>4</v>
      </c>
      <c r="J380" s="137"/>
      <c r="K380" s="77"/>
      <c r="L380" s="108" t="s">
        <v>4</v>
      </c>
      <c r="M380" s="174" t="s">
        <v>4</v>
      </c>
      <c r="N380" s="173"/>
    </row>
    <row r="381" spans="1:14" s="103" customFormat="1" ht="18.75" customHeight="1" x14ac:dyDescent="0.7">
      <c r="A381" s="19" t="s">
        <v>4</v>
      </c>
      <c r="B381" s="178" t="s">
        <v>44</v>
      </c>
      <c r="C381" s="136"/>
      <c r="D381" s="136"/>
      <c r="E381" s="137"/>
      <c r="F381" s="109" t="s">
        <v>4</v>
      </c>
      <c r="G381" s="33"/>
      <c r="H381" s="33"/>
      <c r="I381" s="183" t="s">
        <v>4</v>
      </c>
      <c r="J381" s="137"/>
      <c r="K381" s="77"/>
      <c r="L381" s="108" t="s">
        <v>4</v>
      </c>
      <c r="M381" s="174" t="s">
        <v>4</v>
      </c>
      <c r="N381" s="173"/>
    </row>
    <row r="382" spans="1:14" s="103" customFormat="1" ht="18.75" customHeight="1" x14ac:dyDescent="0.7">
      <c r="A382" s="21" t="s">
        <v>4</v>
      </c>
      <c r="B382" s="112" t="s">
        <v>4</v>
      </c>
      <c r="C382" s="168" t="s">
        <v>45</v>
      </c>
      <c r="D382" s="136"/>
      <c r="E382" s="137"/>
      <c r="F382" s="120">
        <v>296760</v>
      </c>
      <c r="G382" s="120">
        <v>320700</v>
      </c>
      <c r="H382" s="120">
        <v>339540</v>
      </c>
      <c r="I382" s="172">
        <v>370000</v>
      </c>
      <c r="J382" s="173"/>
      <c r="K382" s="77">
        <f t="shared" si="61"/>
        <v>5.1282051282051286</v>
      </c>
      <c r="L382" s="104" t="s">
        <v>22</v>
      </c>
      <c r="M382" s="172">
        <v>390000</v>
      </c>
      <c r="N382" s="173"/>
    </row>
    <row r="383" spans="1:14" s="103" customFormat="1" ht="18.75" customHeight="1" x14ac:dyDescent="0.7">
      <c r="A383" s="21" t="s">
        <v>4</v>
      </c>
      <c r="B383" s="112" t="s">
        <v>4</v>
      </c>
      <c r="C383" s="168" t="s">
        <v>51</v>
      </c>
      <c r="D383" s="136"/>
      <c r="E383" s="137"/>
      <c r="F383" s="120">
        <v>42000</v>
      </c>
      <c r="G383" s="120">
        <v>42000</v>
      </c>
      <c r="H383" s="120">
        <v>42000</v>
      </c>
      <c r="I383" s="172" t="s">
        <v>243</v>
      </c>
      <c r="J383" s="173"/>
      <c r="K383" s="77">
        <f t="shared" si="61"/>
        <v>0</v>
      </c>
      <c r="L383" s="104" t="s">
        <v>22</v>
      </c>
      <c r="M383" s="172" t="s">
        <v>243</v>
      </c>
      <c r="N383" s="173"/>
    </row>
    <row r="384" spans="1:14" s="103" customFormat="1" ht="18.75" customHeight="1" x14ac:dyDescent="0.7">
      <c r="A384" s="21" t="s">
        <v>4</v>
      </c>
      <c r="B384" s="112" t="s">
        <v>4</v>
      </c>
      <c r="C384" s="168" t="s">
        <v>55</v>
      </c>
      <c r="D384" s="136"/>
      <c r="E384" s="137"/>
      <c r="F384" s="120">
        <v>249240</v>
      </c>
      <c r="G384" s="120">
        <v>259080</v>
      </c>
      <c r="H384" s="120">
        <v>251467</v>
      </c>
      <c r="I384" s="172">
        <v>290000</v>
      </c>
      <c r="J384" s="173"/>
      <c r="K384" s="77">
        <f t="shared" si="61"/>
        <v>3.3333333333333335</v>
      </c>
      <c r="L384" s="104" t="s">
        <v>22</v>
      </c>
      <c r="M384" s="172">
        <v>300000</v>
      </c>
      <c r="N384" s="173"/>
    </row>
    <row r="385" spans="1:17" s="103" customFormat="1" ht="18.75" customHeight="1" x14ac:dyDescent="0.7">
      <c r="A385" s="21" t="s">
        <v>4</v>
      </c>
      <c r="B385" s="112" t="s">
        <v>4</v>
      </c>
      <c r="C385" s="168" t="s">
        <v>61</v>
      </c>
      <c r="D385" s="136"/>
      <c r="E385" s="137"/>
      <c r="F385" s="120">
        <v>46980</v>
      </c>
      <c r="G385" s="120">
        <v>42030</v>
      </c>
      <c r="H385" s="120">
        <v>34374</v>
      </c>
      <c r="I385" s="172" t="s">
        <v>370</v>
      </c>
      <c r="J385" s="173"/>
      <c r="K385" s="77">
        <f t="shared" si="61"/>
        <v>0</v>
      </c>
      <c r="L385" s="104" t="s">
        <v>22</v>
      </c>
      <c r="M385" s="172" t="s">
        <v>370</v>
      </c>
      <c r="N385" s="173"/>
    </row>
    <row r="386" spans="1:17" s="103" customFormat="1" ht="18.75" customHeight="1" x14ac:dyDescent="0.7">
      <c r="A386" s="179" t="s">
        <v>71</v>
      </c>
      <c r="B386" s="136"/>
      <c r="C386" s="136"/>
      <c r="D386" s="136"/>
      <c r="E386" s="137"/>
      <c r="F386" s="118">
        <f>F382+F383+F384+F385</f>
        <v>634980</v>
      </c>
      <c r="G386" s="118">
        <f t="shared" ref="G386:H386" si="64">G382+G383+G384+G385</f>
        <v>663810</v>
      </c>
      <c r="H386" s="118">
        <f t="shared" si="64"/>
        <v>667381</v>
      </c>
      <c r="I386" s="184">
        <f>I382+I383+I384+I385</f>
        <v>750000</v>
      </c>
      <c r="J386" s="173"/>
      <c r="K386" s="78">
        <f t="shared" si="61"/>
        <v>3.8461538461538463</v>
      </c>
      <c r="L386" s="108" t="s">
        <v>22</v>
      </c>
      <c r="M386" s="184">
        <f>M382+M383+M384+M385</f>
        <v>780000</v>
      </c>
      <c r="N386" s="173"/>
    </row>
    <row r="387" spans="1:17" s="103" customFormat="1" ht="18.75" customHeight="1" x14ac:dyDescent="0.7">
      <c r="A387" s="179" t="s">
        <v>76</v>
      </c>
      <c r="B387" s="136"/>
      <c r="C387" s="136"/>
      <c r="D387" s="136"/>
      <c r="E387" s="137"/>
      <c r="F387" s="118">
        <f>F386</f>
        <v>634980</v>
      </c>
      <c r="G387" s="118">
        <f t="shared" ref="G387:H387" si="65">G386</f>
        <v>663810</v>
      </c>
      <c r="H387" s="118">
        <f t="shared" si="65"/>
        <v>667381</v>
      </c>
      <c r="I387" s="184">
        <f>I386</f>
        <v>750000</v>
      </c>
      <c r="J387" s="173"/>
      <c r="K387" s="78">
        <f t="shared" si="61"/>
        <v>3.8461538461538463</v>
      </c>
      <c r="L387" s="108" t="s">
        <v>22</v>
      </c>
      <c r="M387" s="184">
        <f>M386</f>
        <v>780000</v>
      </c>
      <c r="N387" s="173"/>
    </row>
    <row r="388" spans="1:17" s="103" customFormat="1" ht="18.75" customHeight="1" x14ac:dyDescent="0.7">
      <c r="A388" s="19" t="s">
        <v>4</v>
      </c>
      <c r="B388" s="178" t="s">
        <v>81</v>
      </c>
      <c r="C388" s="136"/>
      <c r="D388" s="136"/>
      <c r="E388" s="137"/>
      <c r="F388" s="109" t="s">
        <v>4</v>
      </c>
      <c r="G388" s="33"/>
      <c r="H388" s="33"/>
      <c r="I388" s="174" t="s">
        <v>4</v>
      </c>
      <c r="J388" s="173"/>
      <c r="K388" s="77"/>
      <c r="L388" s="108" t="s">
        <v>4</v>
      </c>
      <c r="M388" s="174" t="s">
        <v>4</v>
      </c>
      <c r="N388" s="173"/>
    </row>
    <row r="389" spans="1:17" s="103" customFormat="1" ht="18.75" customHeight="1" x14ac:dyDescent="0.7">
      <c r="A389" s="19" t="s">
        <v>4</v>
      </c>
      <c r="B389" s="178" t="s">
        <v>82</v>
      </c>
      <c r="C389" s="136"/>
      <c r="D389" s="136"/>
      <c r="E389" s="137"/>
      <c r="F389" s="109" t="s">
        <v>4</v>
      </c>
      <c r="G389" s="33"/>
      <c r="H389" s="33"/>
      <c r="I389" s="174" t="s">
        <v>4</v>
      </c>
      <c r="J389" s="173"/>
      <c r="K389" s="77"/>
      <c r="L389" s="108" t="s">
        <v>4</v>
      </c>
      <c r="M389" s="174" t="s">
        <v>4</v>
      </c>
      <c r="N389" s="173"/>
    </row>
    <row r="390" spans="1:17" s="103" customFormat="1" ht="18.75" customHeight="1" x14ac:dyDescent="0.7">
      <c r="A390" s="21" t="s">
        <v>4</v>
      </c>
      <c r="B390" s="112" t="s">
        <v>4</v>
      </c>
      <c r="C390" s="168" t="s">
        <v>90</v>
      </c>
      <c r="D390" s="136"/>
      <c r="E390" s="137"/>
      <c r="F390" s="111" t="s">
        <v>262</v>
      </c>
      <c r="G390" s="120">
        <v>40500</v>
      </c>
      <c r="H390" s="120">
        <v>42000</v>
      </c>
      <c r="I390" s="172">
        <v>60000</v>
      </c>
      <c r="J390" s="173"/>
      <c r="K390" s="77">
        <f>(M390-I390)*100/M390</f>
        <v>0</v>
      </c>
      <c r="L390" s="104" t="s">
        <v>22</v>
      </c>
      <c r="M390" s="172">
        <v>60000</v>
      </c>
      <c r="N390" s="173"/>
    </row>
    <row r="391" spans="1:17" s="103" customFormat="1" ht="18.75" customHeight="1" x14ac:dyDescent="0.7">
      <c r="A391" s="179" t="s">
        <v>102</v>
      </c>
      <c r="B391" s="136"/>
      <c r="C391" s="136"/>
      <c r="D391" s="136"/>
      <c r="E391" s="137"/>
      <c r="F391" s="118" t="str">
        <f>F390</f>
        <v>36,000</v>
      </c>
      <c r="G391" s="118">
        <f t="shared" ref="G391:H391" si="66">G390</f>
        <v>40500</v>
      </c>
      <c r="H391" s="118">
        <f t="shared" si="66"/>
        <v>42000</v>
      </c>
      <c r="I391" s="184">
        <f>I390</f>
        <v>60000</v>
      </c>
      <c r="J391" s="173"/>
      <c r="K391" s="78">
        <f>(M391-I391)*100/M391</f>
        <v>0</v>
      </c>
      <c r="L391" s="108" t="s">
        <v>22</v>
      </c>
      <c r="M391" s="184">
        <f>M390</f>
        <v>60000</v>
      </c>
      <c r="N391" s="173"/>
    </row>
    <row r="392" spans="1:17" s="103" customFormat="1" ht="18.75" customHeight="1" x14ac:dyDescent="0.7">
      <c r="A392" s="19" t="s">
        <v>4</v>
      </c>
      <c r="B392" s="178" t="s">
        <v>107</v>
      </c>
      <c r="C392" s="136"/>
      <c r="D392" s="136"/>
      <c r="E392" s="137"/>
      <c r="F392" s="109" t="s">
        <v>4</v>
      </c>
      <c r="G392" s="33"/>
      <c r="H392" s="33"/>
      <c r="I392" s="174" t="s">
        <v>4</v>
      </c>
      <c r="J392" s="173"/>
      <c r="K392" s="77"/>
      <c r="L392" s="108" t="s">
        <v>4</v>
      </c>
      <c r="M392" s="174" t="s">
        <v>4</v>
      </c>
      <c r="N392" s="173"/>
    </row>
    <row r="393" spans="1:17" s="103" customFormat="1" ht="18.75" customHeight="1" x14ac:dyDescent="0.7">
      <c r="A393" s="21" t="s">
        <v>4</v>
      </c>
      <c r="B393" s="112" t="s">
        <v>4</v>
      </c>
      <c r="C393" s="168" t="s">
        <v>108</v>
      </c>
      <c r="D393" s="136"/>
      <c r="E393" s="137"/>
      <c r="F393" s="111"/>
      <c r="G393" s="120"/>
      <c r="H393" s="120"/>
      <c r="I393" s="189"/>
      <c r="J393" s="137"/>
      <c r="K393" s="77"/>
      <c r="L393" s="104"/>
      <c r="M393" s="172"/>
      <c r="N393" s="173"/>
    </row>
    <row r="394" spans="1:17" s="103" customFormat="1" ht="18.75" customHeight="1" x14ac:dyDescent="0.7">
      <c r="A394" s="21" t="s">
        <v>4</v>
      </c>
      <c r="B394" s="112" t="s">
        <v>4</v>
      </c>
      <c r="C394" s="112" t="s">
        <v>4</v>
      </c>
      <c r="D394" s="168" t="s">
        <v>108</v>
      </c>
      <c r="E394" s="137"/>
      <c r="F394" s="111" t="s">
        <v>548</v>
      </c>
      <c r="G394" s="120">
        <v>12810</v>
      </c>
      <c r="H394" s="120">
        <v>1800</v>
      </c>
      <c r="I394" s="172">
        <v>60000</v>
      </c>
      <c r="J394" s="173"/>
      <c r="K394" s="77">
        <f>(M394-I394)*100/M394</f>
        <v>25</v>
      </c>
      <c r="L394" s="104" t="s">
        <v>22</v>
      </c>
      <c r="M394" s="172">
        <v>80000</v>
      </c>
      <c r="N394" s="173"/>
      <c r="P394" s="103" t="s">
        <v>1105</v>
      </c>
      <c r="Q394" s="103" t="s">
        <v>1104</v>
      </c>
    </row>
    <row r="395" spans="1:17" s="103" customFormat="1" ht="18.75" customHeight="1" x14ac:dyDescent="0.7">
      <c r="A395" s="21" t="s">
        <v>4</v>
      </c>
      <c r="B395" s="112" t="s">
        <v>4</v>
      </c>
      <c r="C395" s="168" t="s">
        <v>121</v>
      </c>
      <c r="D395" s="136"/>
      <c r="E395" s="137"/>
      <c r="F395" s="111" t="s">
        <v>4</v>
      </c>
      <c r="G395" s="120"/>
      <c r="H395" s="120"/>
      <c r="I395" s="172" t="s">
        <v>4</v>
      </c>
      <c r="J395" s="173"/>
      <c r="K395" s="85" t="s">
        <v>4</v>
      </c>
      <c r="L395" s="104" t="s">
        <v>4</v>
      </c>
      <c r="M395" s="172" t="s">
        <v>4</v>
      </c>
      <c r="N395" s="173"/>
    </row>
    <row r="396" spans="1:17" s="103" customFormat="1" ht="18.75" customHeight="1" x14ac:dyDescent="0.7">
      <c r="A396" s="21" t="s">
        <v>4</v>
      </c>
      <c r="B396" s="112" t="s">
        <v>4</v>
      </c>
      <c r="C396" s="112" t="s">
        <v>4</v>
      </c>
      <c r="D396" s="168" t="s">
        <v>133</v>
      </c>
      <c r="E396" s="137"/>
      <c r="F396" s="111" t="s">
        <v>549</v>
      </c>
      <c r="G396" s="111">
        <v>0</v>
      </c>
      <c r="H396" s="120">
        <v>0</v>
      </c>
      <c r="I396" s="172">
        <v>5000</v>
      </c>
      <c r="J396" s="173"/>
      <c r="K396" s="77">
        <f t="shared" ref="K396:K408" si="67">(M396-I396)*100/M396</f>
        <v>0</v>
      </c>
      <c r="L396" s="104" t="s">
        <v>22</v>
      </c>
      <c r="M396" s="172">
        <v>5000</v>
      </c>
      <c r="N396" s="173"/>
    </row>
    <row r="397" spans="1:17" s="103" customFormat="1" ht="18.75" customHeight="1" x14ac:dyDescent="0.7">
      <c r="A397" s="21" t="s">
        <v>4</v>
      </c>
      <c r="B397" s="112" t="s">
        <v>4</v>
      </c>
      <c r="C397" s="112" t="s">
        <v>4</v>
      </c>
      <c r="D397" s="168" t="s">
        <v>147</v>
      </c>
      <c r="E397" s="137"/>
      <c r="F397" s="111" t="s">
        <v>552</v>
      </c>
      <c r="G397" s="120">
        <v>8790</v>
      </c>
      <c r="H397" s="120">
        <v>4130</v>
      </c>
      <c r="I397" s="172">
        <v>20000</v>
      </c>
      <c r="J397" s="173"/>
      <c r="K397" s="77">
        <f t="shared" si="67"/>
        <v>0</v>
      </c>
      <c r="L397" s="104" t="s">
        <v>22</v>
      </c>
      <c r="M397" s="172">
        <v>20000</v>
      </c>
      <c r="N397" s="173"/>
    </row>
    <row r="398" spans="1:17" s="103" customFormat="1" ht="18.75" customHeight="1" x14ac:dyDescent="0.7">
      <c r="A398" s="179" t="s">
        <v>154</v>
      </c>
      <c r="B398" s="136"/>
      <c r="C398" s="136"/>
      <c r="D398" s="136"/>
      <c r="E398" s="137"/>
      <c r="F398" s="118">
        <f>F394+F396+F397</f>
        <v>17685</v>
      </c>
      <c r="G398" s="118">
        <f t="shared" ref="G398:H398" si="68">G394+G396+G397</f>
        <v>21600</v>
      </c>
      <c r="H398" s="118">
        <f t="shared" si="68"/>
        <v>5930</v>
      </c>
      <c r="I398" s="184">
        <f>I393+I394+I396+I397</f>
        <v>85000</v>
      </c>
      <c r="J398" s="173"/>
      <c r="K398" s="78">
        <f t="shared" si="67"/>
        <v>19.047619047619047</v>
      </c>
      <c r="L398" s="108" t="s">
        <v>22</v>
      </c>
      <c r="M398" s="184">
        <f>M393+M394+M396+M397</f>
        <v>105000</v>
      </c>
      <c r="N398" s="173"/>
    </row>
    <row r="399" spans="1:17" s="103" customFormat="1" ht="18.75" customHeight="1" x14ac:dyDescent="0.7">
      <c r="A399" s="130"/>
      <c r="B399" s="129"/>
      <c r="C399" s="129"/>
      <c r="D399" s="129"/>
      <c r="E399" s="129"/>
      <c r="F399" s="131"/>
      <c r="G399" s="131"/>
      <c r="H399" s="131"/>
      <c r="I399" s="132"/>
      <c r="J399" s="133"/>
      <c r="K399" s="134"/>
      <c r="L399" s="135"/>
      <c r="M399" s="132"/>
      <c r="N399" s="133"/>
    </row>
    <row r="400" spans="1:17" s="103" customFormat="1" ht="18.75" customHeight="1" x14ac:dyDescent="0.7">
      <c r="A400" s="171" t="s">
        <v>4</v>
      </c>
      <c r="B400" s="158"/>
      <c r="C400" s="158"/>
      <c r="D400" s="158"/>
      <c r="E400" s="171" t="s">
        <v>4</v>
      </c>
      <c r="F400" s="158"/>
      <c r="G400" s="158"/>
      <c r="H400" s="158"/>
      <c r="I400" s="158"/>
      <c r="J400" s="171">
        <v>34</v>
      </c>
      <c r="K400" s="158"/>
      <c r="L400" s="158"/>
      <c r="M400" s="158"/>
      <c r="N400" s="158"/>
    </row>
    <row r="401" spans="1:14" s="103" customFormat="1" ht="21.75" customHeight="1" x14ac:dyDescent="0.7">
      <c r="A401" s="159" t="s">
        <v>1055</v>
      </c>
      <c r="B401" s="160"/>
      <c r="C401" s="160"/>
      <c r="D401" s="160"/>
      <c r="E401" s="161"/>
      <c r="F401" s="220" t="s">
        <v>5</v>
      </c>
      <c r="G401" s="221"/>
      <c r="H401" s="222"/>
      <c r="I401" s="210" t="s">
        <v>6</v>
      </c>
      <c r="J401" s="218"/>
      <c r="K401" s="218"/>
      <c r="L401" s="218"/>
      <c r="M401" s="218"/>
      <c r="N401" s="211"/>
    </row>
    <row r="402" spans="1:14" s="103" customFormat="1" ht="24" customHeight="1" x14ac:dyDescent="0.7">
      <c r="A402" s="162"/>
      <c r="B402" s="163"/>
      <c r="C402" s="163"/>
      <c r="D402" s="163"/>
      <c r="E402" s="164"/>
      <c r="F402" s="64" t="s">
        <v>9</v>
      </c>
      <c r="G402" s="65" t="s">
        <v>10</v>
      </c>
      <c r="H402" s="65" t="s">
        <v>12</v>
      </c>
      <c r="I402" s="210" t="s">
        <v>1060</v>
      </c>
      <c r="J402" s="211"/>
      <c r="K402" s="214" t="s">
        <v>11</v>
      </c>
      <c r="L402" s="215"/>
      <c r="M402" s="210" t="s">
        <v>1096</v>
      </c>
      <c r="N402" s="211"/>
    </row>
    <row r="403" spans="1:14" s="103" customFormat="1" ht="18.75" customHeight="1" x14ac:dyDescent="0.7">
      <c r="A403" s="19" t="s">
        <v>4</v>
      </c>
      <c r="B403" s="178" t="s">
        <v>159</v>
      </c>
      <c r="C403" s="136"/>
      <c r="D403" s="136"/>
      <c r="E403" s="137"/>
      <c r="F403" s="109" t="s">
        <v>4</v>
      </c>
      <c r="G403" s="33"/>
      <c r="H403" s="33"/>
      <c r="I403" s="174" t="s">
        <v>4</v>
      </c>
      <c r="J403" s="173"/>
      <c r="K403" s="77"/>
      <c r="L403" s="108" t="s">
        <v>4</v>
      </c>
      <c r="M403" s="174" t="s">
        <v>4</v>
      </c>
      <c r="N403" s="173"/>
    </row>
    <row r="404" spans="1:14" s="103" customFormat="1" ht="18.75" customHeight="1" x14ac:dyDescent="0.7">
      <c r="A404" s="21" t="s">
        <v>4</v>
      </c>
      <c r="B404" s="112" t="s">
        <v>4</v>
      </c>
      <c r="C404" s="168" t="s">
        <v>160</v>
      </c>
      <c r="D404" s="136"/>
      <c r="E404" s="137"/>
      <c r="F404" s="120">
        <v>16435</v>
      </c>
      <c r="G404" s="120">
        <v>10550</v>
      </c>
      <c r="H404" s="120">
        <v>10058</v>
      </c>
      <c r="I404" s="172">
        <v>20000</v>
      </c>
      <c r="J404" s="173"/>
      <c r="K404" s="77">
        <f t="shared" si="67"/>
        <v>0</v>
      </c>
      <c r="L404" s="104" t="s">
        <v>22</v>
      </c>
      <c r="M404" s="172">
        <v>20000</v>
      </c>
      <c r="N404" s="173"/>
    </row>
    <row r="405" spans="1:14" s="103" customFormat="1" ht="18.75" customHeight="1" x14ac:dyDescent="0.7">
      <c r="A405" s="21" t="s">
        <v>4</v>
      </c>
      <c r="B405" s="112" t="s">
        <v>4</v>
      </c>
      <c r="C405" s="168" t="s">
        <v>1068</v>
      </c>
      <c r="D405" s="136"/>
      <c r="E405" s="137"/>
      <c r="F405" s="111">
        <v>0</v>
      </c>
      <c r="G405" s="111">
        <v>0</v>
      </c>
      <c r="H405" s="111">
        <v>0</v>
      </c>
      <c r="I405" s="172">
        <v>70000</v>
      </c>
      <c r="J405" s="173"/>
      <c r="K405" s="77">
        <f t="shared" si="67"/>
        <v>0</v>
      </c>
      <c r="L405" s="104" t="s">
        <v>22</v>
      </c>
      <c r="M405" s="172">
        <v>70000</v>
      </c>
      <c r="N405" s="173"/>
    </row>
    <row r="406" spans="1:14" s="103" customFormat="1" ht="18.75" customHeight="1" x14ac:dyDescent="0.7">
      <c r="A406" s="21" t="s">
        <v>4</v>
      </c>
      <c r="B406" s="112" t="s">
        <v>4</v>
      </c>
      <c r="C406" s="168" t="s">
        <v>178</v>
      </c>
      <c r="D406" s="136"/>
      <c r="E406" s="137"/>
      <c r="F406" s="120">
        <v>14550</v>
      </c>
      <c r="G406" s="120">
        <v>15450</v>
      </c>
      <c r="H406" s="120">
        <v>20450</v>
      </c>
      <c r="I406" s="172">
        <v>25000</v>
      </c>
      <c r="J406" s="173"/>
      <c r="K406" s="77">
        <f t="shared" si="67"/>
        <v>0</v>
      </c>
      <c r="L406" s="104" t="s">
        <v>22</v>
      </c>
      <c r="M406" s="172">
        <v>25000</v>
      </c>
      <c r="N406" s="173"/>
    </row>
    <row r="407" spans="1:14" s="103" customFormat="1" ht="18.75" customHeight="1" x14ac:dyDescent="0.7">
      <c r="A407" s="179" t="s">
        <v>181</v>
      </c>
      <c r="B407" s="136"/>
      <c r="C407" s="136"/>
      <c r="D407" s="136"/>
      <c r="E407" s="137"/>
      <c r="F407" s="118">
        <f>F404+F405+F406</f>
        <v>30985</v>
      </c>
      <c r="G407" s="118">
        <f t="shared" ref="G407:H407" si="69">G404+G405+G406</f>
        <v>26000</v>
      </c>
      <c r="H407" s="118">
        <f t="shared" si="69"/>
        <v>30508</v>
      </c>
      <c r="I407" s="184">
        <f>I404+I405+I406</f>
        <v>115000</v>
      </c>
      <c r="J407" s="173"/>
      <c r="K407" s="78">
        <f t="shared" si="67"/>
        <v>0</v>
      </c>
      <c r="L407" s="108" t="s">
        <v>22</v>
      </c>
      <c r="M407" s="184">
        <f>M404+M405+M406</f>
        <v>115000</v>
      </c>
      <c r="N407" s="173"/>
    </row>
    <row r="408" spans="1:14" s="103" customFormat="1" ht="18.75" customHeight="1" x14ac:dyDescent="0.7">
      <c r="A408" s="179" t="s">
        <v>186</v>
      </c>
      <c r="B408" s="136"/>
      <c r="C408" s="136"/>
      <c r="D408" s="136"/>
      <c r="E408" s="137"/>
      <c r="F408" s="118">
        <f>F391+F398+F407</f>
        <v>84670</v>
      </c>
      <c r="G408" s="118">
        <f>G391+G398+G407</f>
        <v>88100</v>
      </c>
      <c r="H408" s="118">
        <f>H391+H398+H407</f>
        <v>78438</v>
      </c>
      <c r="I408" s="184">
        <f>I391+I398+I407</f>
        <v>260000</v>
      </c>
      <c r="J408" s="173"/>
      <c r="K408" s="78">
        <f t="shared" si="67"/>
        <v>7.1428571428571432</v>
      </c>
      <c r="L408" s="108" t="s">
        <v>22</v>
      </c>
      <c r="M408" s="184">
        <f>M391+M398+M407</f>
        <v>280000</v>
      </c>
      <c r="N408" s="173"/>
    </row>
    <row r="409" spans="1:14" s="103" customFormat="1" ht="18.75" customHeight="1" x14ac:dyDescent="0.7">
      <c r="A409" s="19" t="s">
        <v>4</v>
      </c>
      <c r="B409" s="178" t="s">
        <v>191</v>
      </c>
      <c r="C409" s="136"/>
      <c r="D409" s="136"/>
      <c r="E409" s="137"/>
      <c r="F409" s="109" t="s">
        <v>4</v>
      </c>
      <c r="G409" s="33"/>
      <c r="H409" s="33"/>
      <c r="I409" s="174" t="s">
        <v>4</v>
      </c>
      <c r="J409" s="173"/>
      <c r="K409" s="77"/>
      <c r="L409" s="108" t="s">
        <v>4</v>
      </c>
      <c r="M409" s="174" t="s">
        <v>4</v>
      </c>
      <c r="N409" s="173"/>
    </row>
    <row r="410" spans="1:14" s="103" customFormat="1" ht="18.75" customHeight="1" x14ac:dyDescent="0.7">
      <c r="A410" s="19" t="s">
        <v>4</v>
      </c>
      <c r="B410" s="178" t="s">
        <v>192</v>
      </c>
      <c r="C410" s="136"/>
      <c r="D410" s="136"/>
      <c r="E410" s="137"/>
      <c r="F410" s="109" t="s">
        <v>4</v>
      </c>
      <c r="G410" s="33"/>
      <c r="H410" s="33"/>
      <c r="I410" s="174" t="s">
        <v>4</v>
      </c>
      <c r="J410" s="173"/>
      <c r="K410" s="77"/>
      <c r="L410" s="108" t="s">
        <v>4</v>
      </c>
      <c r="M410" s="174" t="s">
        <v>4</v>
      </c>
      <c r="N410" s="173"/>
    </row>
    <row r="411" spans="1:14" s="103" customFormat="1" ht="18.75" customHeight="1" x14ac:dyDescent="0.7">
      <c r="A411" s="21" t="s">
        <v>4</v>
      </c>
      <c r="B411" s="112" t="s">
        <v>4</v>
      </c>
      <c r="C411" s="168" t="s">
        <v>193</v>
      </c>
      <c r="D411" s="136"/>
      <c r="E411" s="137"/>
      <c r="F411" s="111" t="s">
        <v>4</v>
      </c>
      <c r="G411" s="120"/>
      <c r="H411" s="120"/>
      <c r="I411" s="172" t="s">
        <v>4</v>
      </c>
      <c r="J411" s="173"/>
      <c r="K411" s="77"/>
      <c r="L411" s="104" t="s">
        <v>4</v>
      </c>
      <c r="M411" s="172" t="s">
        <v>4</v>
      </c>
      <c r="N411" s="173"/>
    </row>
    <row r="412" spans="1:14" s="103" customFormat="1" ht="18.75" customHeight="1" x14ac:dyDescent="0.7">
      <c r="A412" s="21" t="s">
        <v>4</v>
      </c>
      <c r="B412" s="112" t="s">
        <v>4</v>
      </c>
      <c r="C412" s="112" t="s">
        <v>4</v>
      </c>
      <c r="D412" s="196" t="s">
        <v>957</v>
      </c>
      <c r="E412" s="168"/>
      <c r="F412" s="111">
        <v>0</v>
      </c>
      <c r="G412" s="111">
        <v>0</v>
      </c>
      <c r="H412" s="111">
        <v>0</v>
      </c>
      <c r="I412" s="227" t="s">
        <v>18</v>
      </c>
      <c r="J412" s="228"/>
      <c r="K412" s="77"/>
      <c r="L412" s="104" t="s">
        <v>22</v>
      </c>
      <c r="M412" s="227" t="s">
        <v>18</v>
      </c>
      <c r="N412" s="228"/>
    </row>
    <row r="413" spans="1:14" s="103" customFormat="1" ht="18.75" customHeight="1" x14ac:dyDescent="0.7">
      <c r="A413" s="21" t="s">
        <v>4</v>
      </c>
      <c r="B413" s="112" t="s">
        <v>4</v>
      </c>
      <c r="C413" s="168" t="s">
        <v>200</v>
      </c>
      <c r="D413" s="136"/>
      <c r="E413" s="137"/>
      <c r="F413" s="111" t="s">
        <v>4</v>
      </c>
      <c r="G413" s="111" t="s">
        <v>4</v>
      </c>
      <c r="H413" s="111" t="s">
        <v>4</v>
      </c>
      <c r="I413" s="172" t="s">
        <v>4</v>
      </c>
      <c r="J413" s="173"/>
      <c r="K413" s="77"/>
      <c r="L413" s="104" t="s">
        <v>4</v>
      </c>
      <c r="M413" s="172" t="s">
        <v>4</v>
      </c>
      <c r="N413" s="173"/>
    </row>
    <row r="414" spans="1:14" s="103" customFormat="1" ht="18.75" customHeight="1" x14ac:dyDescent="0.7">
      <c r="A414" s="21" t="s">
        <v>4</v>
      </c>
      <c r="B414" s="112" t="s">
        <v>4</v>
      </c>
      <c r="C414" s="112" t="s">
        <v>4</v>
      </c>
      <c r="D414" s="168" t="s">
        <v>990</v>
      </c>
      <c r="E414" s="137"/>
      <c r="F414" s="111">
        <v>0</v>
      </c>
      <c r="G414" s="111">
        <v>0</v>
      </c>
      <c r="H414" s="111">
        <v>0</v>
      </c>
      <c r="I414" s="172" t="s">
        <v>18</v>
      </c>
      <c r="J414" s="173"/>
      <c r="K414" s="77"/>
      <c r="L414" s="104" t="s">
        <v>22</v>
      </c>
      <c r="M414" s="172" t="s">
        <v>18</v>
      </c>
      <c r="N414" s="173"/>
    </row>
    <row r="415" spans="1:14" s="103" customFormat="1" ht="18.75" customHeight="1" x14ac:dyDescent="0.7">
      <c r="A415" s="179" t="s">
        <v>217</v>
      </c>
      <c r="B415" s="136"/>
      <c r="C415" s="136"/>
      <c r="D415" s="136"/>
      <c r="E415" s="137"/>
      <c r="F415" s="116">
        <f>F412+F414</f>
        <v>0</v>
      </c>
      <c r="G415" s="116">
        <f>G412+G414</f>
        <v>0</v>
      </c>
      <c r="H415" s="116">
        <f>H412+H414</f>
        <v>0</v>
      </c>
      <c r="I415" s="184">
        <f>I412+I414</f>
        <v>0</v>
      </c>
      <c r="J415" s="173"/>
      <c r="K415" s="77"/>
      <c r="L415" s="104" t="s">
        <v>4</v>
      </c>
      <c r="M415" s="184">
        <f>M412+M414</f>
        <v>0</v>
      </c>
      <c r="N415" s="173"/>
    </row>
    <row r="416" spans="1:14" s="103" customFormat="1" ht="18.75" customHeight="1" x14ac:dyDescent="0.7">
      <c r="A416" s="179" t="s">
        <v>219</v>
      </c>
      <c r="B416" s="136"/>
      <c r="C416" s="136"/>
      <c r="D416" s="136"/>
      <c r="E416" s="137"/>
      <c r="F416" s="116">
        <f>F415</f>
        <v>0</v>
      </c>
      <c r="G416" s="116">
        <f t="shared" ref="G416:H416" si="70">G415</f>
        <v>0</v>
      </c>
      <c r="H416" s="116">
        <f t="shared" si="70"/>
        <v>0</v>
      </c>
      <c r="I416" s="199">
        <f>I415</f>
        <v>0</v>
      </c>
      <c r="J416" s="137"/>
      <c r="K416" s="77"/>
      <c r="L416" s="104" t="s">
        <v>4</v>
      </c>
      <c r="M416" s="184">
        <f>M415</f>
        <v>0</v>
      </c>
      <c r="N416" s="173"/>
    </row>
    <row r="417" spans="1:14" s="103" customFormat="1" ht="18.75" customHeight="1" x14ac:dyDescent="0.7">
      <c r="A417" s="180" t="s">
        <v>567</v>
      </c>
      <c r="B417" s="181"/>
      <c r="C417" s="181"/>
      <c r="D417" s="181"/>
      <c r="E417" s="182"/>
      <c r="F417" s="124">
        <f>F387+F408+F416</f>
        <v>719650</v>
      </c>
      <c r="G417" s="124">
        <f>G387+G408+G416</f>
        <v>751910</v>
      </c>
      <c r="H417" s="124">
        <f>H387+H408+H416</f>
        <v>745819</v>
      </c>
      <c r="I417" s="200">
        <f>I387+I408+I416</f>
        <v>1010000</v>
      </c>
      <c r="J417" s="201"/>
      <c r="K417" s="79">
        <f>(M417-I417)*100/M417</f>
        <v>4.716981132075472</v>
      </c>
      <c r="L417" s="66" t="s">
        <v>22</v>
      </c>
      <c r="M417" s="200">
        <f>M387+M408+M416</f>
        <v>1060000</v>
      </c>
      <c r="N417" s="201"/>
    </row>
    <row r="418" spans="1:14" s="103" customFormat="1" ht="18.75" customHeight="1" thickBot="1" x14ac:dyDescent="0.75">
      <c r="A418" s="249" t="s">
        <v>572</v>
      </c>
      <c r="B418" s="250"/>
      <c r="C418" s="250"/>
      <c r="D418" s="250"/>
      <c r="E418" s="251"/>
      <c r="F418" s="34">
        <f>F417</f>
        <v>719650</v>
      </c>
      <c r="G418" s="34">
        <f>G417</f>
        <v>751910</v>
      </c>
      <c r="H418" s="34">
        <f>H417</f>
        <v>745819</v>
      </c>
      <c r="I418" s="209">
        <f>I417</f>
        <v>1010000</v>
      </c>
      <c r="J418" s="203"/>
      <c r="K418" s="81">
        <f>(M418-I418)*100/M418</f>
        <v>4.716981132075472</v>
      </c>
      <c r="L418" s="67" t="s">
        <v>22</v>
      </c>
      <c r="M418" s="209">
        <f>M417</f>
        <v>1060000</v>
      </c>
      <c r="N418" s="203"/>
    </row>
    <row r="419" spans="1:14" s="103" customFormat="1" ht="18.75" customHeight="1" thickTop="1" x14ac:dyDescent="0.7">
      <c r="A419" s="257" t="s">
        <v>1039</v>
      </c>
      <c r="B419" s="258"/>
      <c r="C419" s="258"/>
      <c r="D419" s="258"/>
      <c r="E419" s="259"/>
      <c r="F419" s="125" t="s">
        <v>4</v>
      </c>
      <c r="G419" s="35"/>
      <c r="H419" s="35"/>
      <c r="I419" s="246" t="s">
        <v>4</v>
      </c>
      <c r="J419" s="146"/>
      <c r="K419" s="75" t="s">
        <v>4</v>
      </c>
      <c r="L419" s="20" t="s">
        <v>4</v>
      </c>
      <c r="M419" s="176" t="s">
        <v>4</v>
      </c>
      <c r="N419" s="177"/>
    </row>
    <row r="420" spans="1:14" s="103" customFormat="1" ht="18.75" customHeight="1" x14ac:dyDescent="0.7">
      <c r="A420" s="223" t="s">
        <v>1040</v>
      </c>
      <c r="B420" s="224"/>
      <c r="C420" s="224"/>
      <c r="D420" s="224"/>
      <c r="E420" s="225"/>
      <c r="F420" s="125" t="s">
        <v>4</v>
      </c>
      <c r="G420" s="35"/>
      <c r="H420" s="35"/>
      <c r="I420" s="246" t="s">
        <v>4</v>
      </c>
      <c r="J420" s="146"/>
      <c r="K420" s="75" t="s">
        <v>4</v>
      </c>
      <c r="L420" s="20" t="s">
        <v>4</v>
      </c>
      <c r="M420" s="176" t="s">
        <v>4</v>
      </c>
      <c r="N420" s="177"/>
    </row>
    <row r="421" spans="1:14" s="103" customFormat="1" ht="18.75" customHeight="1" x14ac:dyDescent="0.7">
      <c r="A421" s="19" t="s">
        <v>4</v>
      </c>
      <c r="B421" s="178" t="s">
        <v>15</v>
      </c>
      <c r="C421" s="136"/>
      <c r="D421" s="136"/>
      <c r="E421" s="137"/>
      <c r="F421" s="109" t="s">
        <v>4</v>
      </c>
      <c r="G421" s="33"/>
      <c r="H421" s="33"/>
      <c r="I421" s="183" t="s">
        <v>4</v>
      </c>
      <c r="J421" s="137"/>
      <c r="K421" s="76" t="s">
        <v>4</v>
      </c>
      <c r="L421" s="108" t="s">
        <v>4</v>
      </c>
      <c r="M421" s="174" t="s">
        <v>4</v>
      </c>
      <c r="N421" s="173"/>
    </row>
    <row r="422" spans="1:14" s="103" customFormat="1" ht="18.75" customHeight="1" x14ac:dyDescent="0.7">
      <c r="A422" s="19" t="s">
        <v>4</v>
      </c>
      <c r="B422" s="178" t="s">
        <v>44</v>
      </c>
      <c r="C422" s="136"/>
      <c r="D422" s="136"/>
      <c r="E422" s="137"/>
      <c r="F422" s="109" t="s">
        <v>4</v>
      </c>
      <c r="G422" s="33"/>
      <c r="H422" s="33"/>
      <c r="I422" s="183" t="s">
        <v>4</v>
      </c>
      <c r="J422" s="137"/>
      <c r="K422" s="76" t="s">
        <v>4</v>
      </c>
      <c r="L422" s="108" t="s">
        <v>4</v>
      </c>
      <c r="M422" s="174" t="s">
        <v>4</v>
      </c>
      <c r="N422" s="173"/>
    </row>
    <row r="423" spans="1:14" s="103" customFormat="1" ht="18.75" customHeight="1" x14ac:dyDescent="0.7">
      <c r="A423" s="21" t="s">
        <v>4</v>
      </c>
      <c r="B423" s="112" t="s">
        <v>4</v>
      </c>
      <c r="C423" s="168" t="s">
        <v>45</v>
      </c>
      <c r="D423" s="136"/>
      <c r="E423" s="137"/>
      <c r="F423" s="105">
        <v>523218</v>
      </c>
      <c r="G423" s="105">
        <v>597180</v>
      </c>
      <c r="H423" s="105">
        <v>625740</v>
      </c>
      <c r="I423" s="172">
        <v>685000</v>
      </c>
      <c r="J423" s="173"/>
      <c r="K423" s="77">
        <f t="shared" ref="K423:K436" si="71">(M423-I423)*100/M423</f>
        <v>3.0568921596377017</v>
      </c>
      <c r="L423" s="104" t="s">
        <v>22</v>
      </c>
      <c r="M423" s="172">
        <v>706600</v>
      </c>
      <c r="N423" s="173"/>
    </row>
    <row r="424" spans="1:14" s="103" customFormat="1" ht="18.75" customHeight="1" x14ac:dyDescent="0.7">
      <c r="A424" s="21" t="s">
        <v>4</v>
      </c>
      <c r="B424" s="112" t="s">
        <v>4</v>
      </c>
      <c r="C424" s="168" t="s">
        <v>51</v>
      </c>
      <c r="D424" s="136"/>
      <c r="E424" s="137"/>
      <c r="F424" s="105">
        <v>35000</v>
      </c>
      <c r="G424" s="105">
        <v>42000</v>
      </c>
      <c r="H424" s="105">
        <v>42000</v>
      </c>
      <c r="I424" s="172" t="s">
        <v>243</v>
      </c>
      <c r="J424" s="173"/>
      <c r="K424" s="77">
        <f t="shared" si="71"/>
        <v>0</v>
      </c>
      <c r="L424" s="104" t="s">
        <v>22</v>
      </c>
      <c r="M424" s="172">
        <v>42000</v>
      </c>
      <c r="N424" s="173"/>
    </row>
    <row r="425" spans="1:14" s="103" customFormat="1" ht="18.75" customHeight="1" x14ac:dyDescent="0.7">
      <c r="A425" s="171" t="s">
        <v>4</v>
      </c>
      <c r="B425" s="158"/>
      <c r="C425" s="158"/>
      <c r="D425" s="158"/>
      <c r="E425" s="171" t="s">
        <v>4</v>
      </c>
      <c r="F425" s="158"/>
      <c r="G425" s="158"/>
      <c r="H425" s="158"/>
      <c r="I425" s="158"/>
      <c r="J425" s="171">
        <v>35</v>
      </c>
      <c r="K425" s="158"/>
      <c r="L425" s="158"/>
      <c r="M425" s="158"/>
      <c r="N425" s="158"/>
    </row>
    <row r="426" spans="1:14" s="103" customFormat="1" ht="21.75" customHeight="1" x14ac:dyDescent="0.7">
      <c r="A426" s="159" t="s">
        <v>1055</v>
      </c>
      <c r="B426" s="160"/>
      <c r="C426" s="160"/>
      <c r="D426" s="160"/>
      <c r="E426" s="161"/>
      <c r="F426" s="220" t="s">
        <v>5</v>
      </c>
      <c r="G426" s="221"/>
      <c r="H426" s="222"/>
      <c r="I426" s="210" t="s">
        <v>6</v>
      </c>
      <c r="J426" s="218"/>
      <c r="K426" s="218"/>
      <c r="L426" s="218"/>
      <c r="M426" s="218"/>
      <c r="N426" s="211"/>
    </row>
    <row r="427" spans="1:14" s="103" customFormat="1" ht="24" customHeight="1" x14ac:dyDescent="0.7">
      <c r="A427" s="162"/>
      <c r="B427" s="163"/>
      <c r="C427" s="163"/>
      <c r="D427" s="163"/>
      <c r="E427" s="164"/>
      <c r="F427" s="64" t="s">
        <v>9</v>
      </c>
      <c r="G427" s="65" t="s">
        <v>10</v>
      </c>
      <c r="H427" s="65" t="s">
        <v>12</v>
      </c>
      <c r="I427" s="210" t="s">
        <v>1060</v>
      </c>
      <c r="J427" s="211"/>
      <c r="K427" s="214" t="s">
        <v>11</v>
      </c>
      <c r="L427" s="215"/>
      <c r="M427" s="210" t="s">
        <v>1096</v>
      </c>
      <c r="N427" s="211"/>
    </row>
    <row r="428" spans="1:14" s="103" customFormat="1" ht="18.75" customHeight="1" x14ac:dyDescent="0.7">
      <c r="A428" s="21" t="s">
        <v>4</v>
      </c>
      <c r="B428" s="112" t="s">
        <v>4</v>
      </c>
      <c r="C428" s="168" t="s">
        <v>55</v>
      </c>
      <c r="D428" s="136"/>
      <c r="E428" s="137"/>
      <c r="F428" s="105">
        <v>435060</v>
      </c>
      <c r="G428" s="105">
        <v>571570</v>
      </c>
      <c r="H428" s="105">
        <v>589320</v>
      </c>
      <c r="I428" s="172">
        <v>630000</v>
      </c>
      <c r="J428" s="173"/>
      <c r="K428" s="77">
        <f t="shared" si="71"/>
        <v>0</v>
      </c>
      <c r="L428" s="104" t="s">
        <v>22</v>
      </c>
      <c r="M428" s="172">
        <v>630000</v>
      </c>
      <c r="N428" s="173"/>
    </row>
    <row r="429" spans="1:14" s="103" customFormat="1" ht="18.75" customHeight="1" x14ac:dyDescent="0.7">
      <c r="A429" s="21" t="s">
        <v>4</v>
      </c>
      <c r="B429" s="112" t="s">
        <v>4</v>
      </c>
      <c r="C429" s="168" t="s">
        <v>61</v>
      </c>
      <c r="D429" s="136"/>
      <c r="E429" s="137"/>
      <c r="F429" s="105">
        <v>64190</v>
      </c>
      <c r="G429" s="105">
        <v>64300</v>
      </c>
      <c r="H429" s="105">
        <v>48360</v>
      </c>
      <c r="I429" s="172" t="s">
        <v>347</v>
      </c>
      <c r="J429" s="173"/>
      <c r="K429" s="77">
        <f t="shared" si="71"/>
        <v>0</v>
      </c>
      <c r="L429" s="104" t="s">
        <v>22</v>
      </c>
      <c r="M429" s="172" t="s">
        <v>347</v>
      </c>
      <c r="N429" s="173"/>
    </row>
    <row r="430" spans="1:14" s="103" customFormat="1" ht="18.75" customHeight="1" x14ac:dyDescent="0.7">
      <c r="A430" s="179" t="s">
        <v>71</v>
      </c>
      <c r="B430" s="136"/>
      <c r="C430" s="136"/>
      <c r="D430" s="136"/>
      <c r="E430" s="137"/>
      <c r="F430" s="110">
        <f>F423+F424+F428+F429</f>
        <v>1057468</v>
      </c>
      <c r="G430" s="110">
        <f t="shared" ref="G430:H430" si="72">G423+G424+G428+G429</f>
        <v>1275050</v>
      </c>
      <c r="H430" s="110">
        <f t="shared" si="72"/>
        <v>1305420</v>
      </c>
      <c r="I430" s="184">
        <f>I423+I424+I428+I429</f>
        <v>1453000</v>
      </c>
      <c r="J430" s="173"/>
      <c r="K430" s="78">
        <f t="shared" si="71"/>
        <v>1.4648040146480401</v>
      </c>
      <c r="L430" s="108" t="s">
        <v>22</v>
      </c>
      <c r="M430" s="184">
        <f>M423+M424+M428+M429</f>
        <v>1474600</v>
      </c>
      <c r="N430" s="173"/>
    </row>
    <row r="431" spans="1:14" s="103" customFormat="1" ht="18.75" customHeight="1" x14ac:dyDescent="0.7">
      <c r="A431" s="179" t="s">
        <v>76</v>
      </c>
      <c r="B431" s="136"/>
      <c r="C431" s="136"/>
      <c r="D431" s="136"/>
      <c r="E431" s="137"/>
      <c r="F431" s="110">
        <f>F430</f>
        <v>1057468</v>
      </c>
      <c r="G431" s="110">
        <f t="shared" ref="G431:H431" si="73">G430</f>
        <v>1275050</v>
      </c>
      <c r="H431" s="110">
        <f t="shared" si="73"/>
        <v>1305420</v>
      </c>
      <c r="I431" s="184">
        <f>I430</f>
        <v>1453000</v>
      </c>
      <c r="J431" s="173"/>
      <c r="K431" s="78">
        <f t="shared" si="71"/>
        <v>1.4648040146480401</v>
      </c>
      <c r="L431" s="108" t="s">
        <v>22</v>
      </c>
      <c r="M431" s="184">
        <f>M430</f>
        <v>1474600</v>
      </c>
      <c r="N431" s="173"/>
    </row>
    <row r="432" spans="1:14" s="103" customFormat="1" ht="18.75" customHeight="1" x14ac:dyDescent="0.7">
      <c r="A432" s="19" t="s">
        <v>4</v>
      </c>
      <c r="B432" s="178" t="s">
        <v>81</v>
      </c>
      <c r="C432" s="136"/>
      <c r="D432" s="136"/>
      <c r="E432" s="137"/>
      <c r="F432" s="109" t="s">
        <v>4</v>
      </c>
      <c r="G432" s="33"/>
      <c r="H432" s="33"/>
      <c r="I432" s="174" t="s">
        <v>4</v>
      </c>
      <c r="J432" s="173"/>
      <c r="K432" s="77"/>
      <c r="L432" s="108" t="s">
        <v>4</v>
      </c>
      <c r="M432" s="174" t="s">
        <v>4</v>
      </c>
      <c r="N432" s="173"/>
    </row>
    <row r="433" spans="1:14" s="103" customFormat="1" ht="18.75" customHeight="1" x14ac:dyDescent="0.7">
      <c r="A433" s="19" t="s">
        <v>4</v>
      </c>
      <c r="B433" s="178" t="s">
        <v>82</v>
      </c>
      <c r="C433" s="136"/>
      <c r="D433" s="136"/>
      <c r="E433" s="137"/>
      <c r="F433" s="109" t="s">
        <v>4</v>
      </c>
      <c r="G433" s="33"/>
      <c r="H433" s="33"/>
      <c r="I433" s="174" t="s">
        <v>4</v>
      </c>
      <c r="J433" s="173"/>
      <c r="K433" s="77"/>
      <c r="L433" s="108" t="s">
        <v>4</v>
      </c>
      <c r="M433" s="174" t="s">
        <v>4</v>
      </c>
      <c r="N433" s="173"/>
    </row>
    <row r="434" spans="1:14" s="103" customFormat="1" ht="18.75" customHeight="1" x14ac:dyDescent="0.7">
      <c r="A434" s="21" t="s">
        <v>4</v>
      </c>
      <c r="B434" s="112" t="s">
        <v>4</v>
      </c>
      <c r="C434" s="168" t="s">
        <v>87</v>
      </c>
      <c r="D434" s="136"/>
      <c r="E434" s="137"/>
      <c r="F434" s="111" t="s">
        <v>18</v>
      </c>
      <c r="G434" s="111">
        <v>0</v>
      </c>
      <c r="H434" s="111">
        <v>0</v>
      </c>
      <c r="I434" s="172" t="s">
        <v>18</v>
      </c>
      <c r="J434" s="173"/>
      <c r="K434" s="77"/>
      <c r="L434" s="104" t="s">
        <v>22</v>
      </c>
      <c r="M434" s="172" t="s">
        <v>18</v>
      </c>
      <c r="N434" s="173"/>
    </row>
    <row r="435" spans="1:14" s="103" customFormat="1" ht="18.75" customHeight="1" x14ac:dyDescent="0.7">
      <c r="A435" s="21" t="s">
        <v>4</v>
      </c>
      <c r="B435" s="112" t="s">
        <v>4</v>
      </c>
      <c r="C435" s="168" t="s">
        <v>90</v>
      </c>
      <c r="D435" s="136"/>
      <c r="E435" s="137"/>
      <c r="F435" s="111" t="s">
        <v>592</v>
      </c>
      <c r="G435" s="120">
        <v>36000</v>
      </c>
      <c r="H435" s="120">
        <v>3000</v>
      </c>
      <c r="I435" s="172">
        <v>30000</v>
      </c>
      <c r="J435" s="173"/>
      <c r="K435" s="77">
        <f t="shared" si="71"/>
        <v>50</v>
      </c>
      <c r="L435" s="104" t="s">
        <v>22</v>
      </c>
      <c r="M435" s="172">
        <v>60000</v>
      </c>
      <c r="N435" s="173"/>
    </row>
    <row r="436" spans="1:14" s="103" customFormat="1" ht="18.75" customHeight="1" x14ac:dyDescent="0.7">
      <c r="A436" s="21" t="s">
        <v>4</v>
      </c>
      <c r="B436" s="112" t="s">
        <v>4</v>
      </c>
      <c r="C436" s="168" t="s">
        <v>96</v>
      </c>
      <c r="D436" s="136"/>
      <c r="E436" s="137"/>
      <c r="F436" s="111" t="s">
        <v>18</v>
      </c>
      <c r="G436" s="111" t="s">
        <v>18</v>
      </c>
      <c r="H436" s="111">
        <v>0</v>
      </c>
      <c r="I436" s="172">
        <v>10000</v>
      </c>
      <c r="J436" s="173"/>
      <c r="K436" s="77">
        <f t="shared" si="71"/>
        <v>0</v>
      </c>
      <c r="L436" s="104" t="s">
        <v>22</v>
      </c>
      <c r="M436" s="172">
        <v>10000</v>
      </c>
      <c r="N436" s="173"/>
    </row>
    <row r="437" spans="1:14" s="103" customFormat="1" ht="18.75" customHeight="1" x14ac:dyDescent="0.7">
      <c r="A437" s="179" t="s">
        <v>102</v>
      </c>
      <c r="B437" s="136"/>
      <c r="C437" s="136"/>
      <c r="D437" s="136"/>
      <c r="E437" s="137"/>
      <c r="F437" s="118">
        <f>F434+F435+F436</f>
        <v>26016</v>
      </c>
      <c r="G437" s="118">
        <f>G434+G435+G436</f>
        <v>36000</v>
      </c>
      <c r="H437" s="118">
        <f>H434+H435+H436</f>
        <v>3000</v>
      </c>
      <c r="I437" s="184">
        <f>I434+I435+I436</f>
        <v>40000</v>
      </c>
      <c r="J437" s="173"/>
      <c r="K437" s="78">
        <f>(M437-I437)*100/M437</f>
        <v>42.857142857142854</v>
      </c>
      <c r="L437" s="108" t="s">
        <v>22</v>
      </c>
      <c r="M437" s="184">
        <f>M434+M435+M436</f>
        <v>70000</v>
      </c>
      <c r="N437" s="173"/>
    </row>
    <row r="438" spans="1:14" s="103" customFormat="1" ht="18.75" customHeight="1" x14ac:dyDescent="0.7">
      <c r="A438" s="19" t="s">
        <v>4</v>
      </c>
      <c r="B438" s="178" t="s">
        <v>107</v>
      </c>
      <c r="C438" s="136"/>
      <c r="D438" s="136"/>
      <c r="E438" s="137"/>
      <c r="F438" s="109" t="s">
        <v>4</v>
      </c>
      <c r="G438" s="33"/>
      <c r="H438" s="33"/>
      <c r="I438" s="174" t="s">
        <v>4</v>
      </c>
      <c r="J438" s="173"/>
      <c r="K438" s="77"/>
      <c r="L438" s="108" t="s">
        <v>4</v>
      </c>
      <c r="M438" s="174" t="s">
        <v>4</v>
      </c>
      <c r="N438" s="173"/>
    </row>
    <row r="439" spans="1:14" s="103" customFormat="1" ht="18.75" customHeight="1" x14ac:dyDescent="0.7">
      <c r="A439" s="21" t="s">
        <v>4</v>
      </c>
      <c r="B439" s="112" t="s">
        <v>4</v>
      </c>
      <c r="C439" s="168" t="s">
        <v>108</v>
      </c>
      <c r="D439" s="136"/>
      <c r="E439" s="137"/>
      <c r="F439" s="111"/>
      <c r="G439" s="120"/>
      <c r="H439" s="120"/>
      <c r="I439" s="172"/>
      <c r="J439" s="173"/>
      <c r="K439" s="77"/>
      <c r="L439" s="104"/>
      <c r="M439" s="172"/>
      <c r="N439" s="173"/>
    </row>
    <row r="440" spans="1:14" s="103" customFormat="1" ht="18.75" customHeight="1" x14ac:dyDescent="0.7">
      <c r="A440" s="21" t="s">
        <v>4</v>
      </c>
      <c r="B440" s="112" t="s">
        <v>4</v>
      </c>
      <c r="C440" s="112" t="s">
        <v>4</v>
      </c>
      <c r="D440" s="168" t="s">
        <v>108</v>
      </c>
      <c r="E440" s="137"/>
      <c r="F440" s="120">
        <v>30000</v>
      </c>
      <c r="G440" s="120">
        <v>93878</v>
      </c>
      <c r="H440" s="120">
        <v>139000</v>
      </c>
      <c r="I440" s="172">
        <v>154000</v>
      </c>
      <c r="J440" s="173"/>
      <c r="K440" s="77">
        <f>(M440-I440)*100/M440</f>
        <v>36.885245901639344</v>
      </c>
      <c r="L440" s="104" t="s">
        <v>22</v>
      </c>
      <c r="M440" s="172">
        <v>244000</v>
      </c>
      <c r="N440" s="173"/>
    </row>
    <row r="441" spans="1:14" s="103" customFormat="1" ht="18.75" customHeight="1" x14ac:dyDescent="0.7">
      <c r="A441" s="21" t="s">
        <v>4</v>
      </c>
      <c r="B441" s="112" t="s">
        <v>4</v>
      </c>
      <c r="C441" s="168" t="s">
        <v>121</v>
      </c>
      <c r="D441" s="136"/>
      <c r="E441" s="137"/>
      <c r="F441" s="120" t="s">
        <v>4</v>
      </c>
      <c r="G441" s="120"/>
      <c r="H441" s="120"/>
      <c r="I441" s="172" t="s">
        <v>4</v>
      </c>
      <c r="J441" s="173"/>
      <c r="K441" s="77"/>
      <c r="L441" s="104" t="s">
        <v>4</v>
      </c>
      <c r="M441" s="172" t="s">
        <v>4</v>
      </c>
      <c r="N441" s="173"/>
    </row>
    <row r="442" spans="1:14" s="37" customFormat="1" ht="17.25" customHeight="1" x14ac:dyDescent="0.25">
      <c r="A442" s="36" t="s">
        <v>4</v>
      </c>
      <c r="B442" s="128" t="s">
        <v>4</v>
      </c>
      <c r="C442" s="128" t="s">
        <v>4</v>
      </c>
      <c r="D442" s="217" t="s">
        <v>122</v>
      </c>
      <c r="E442" s="137"/>
      <c r="F442" s="119" t="s">
        <v>18</v>
      </c>
      <c r="G442" s="119" t="s">
        <v>18</v>
      </c>
      <c r="H442" s="119" t="s">
        <v>18</v>
      </c>
      <c r="I442" s="175">
        <v>5000</v>
      </c>
      <c r="J442" s="173"/>
      <c r="K442" s="77">
        <f>(M442-I442)*100/M442</f>
        <v>0</v>
      </c>
      <c r="L442" s="117" t="s">
        <v>22</v>
      </c>
      <c r="M442" s="175">
        <v>5000</v>
      </c>
      <c r="N442" s="173"/>
    </row>
    <row r="443" spans="1:14" s="103" customFormat="1" ht="18.75" customHeight="1" x14ac:dyDescent="0.7">
      <c r="A443" s="21" t="s">
        <v>4</v>
      </c>
      <c r="B443" s="112" t="s">
        <v>4</v>
      </c>
      <c r="C443" s="112" t="s">
        <v>4</v>
      </c>
      <c r="D443" s="168" t="s">
        <v>599</v>
      </c>
      <c r="E443" s="137"/>
      <c r="F443" s="120" t="s">
        <v>18</v>
      </c>
      <c r="G443" s="120" t="s">
        <v>18</v>
      </c>
      <c r="H443" s="120" t="s">
        <v>18</v>
      </c>
      <c r="I443" s="172" t="s">
        <v>137</v>
      </c>
      <c r="J443" s="173"/>
      <c r="K443" s="77">
        <f>(M443-I443)*100/M443</f>
        <v>0</v>
      </c>
      <c r="L443" s="104" t="s">
        <v>22</v>
      </c>
      <c r="M443" s="172" t="s">
        <v>137</v>
      </c>
      <c r="N443" s="173"/>
    </row>
    <row r="444" spans="1:14" s="103" customFormat="1" ht="18.75" customHeight="1" x14ac:dyDescent="0.7">
      <c r="A444" s="21" t="s">
        <v>4</v>
      </c>
      <c r="B444" s="112" t="s">
        <v>4</v>
      </c>
      <c r="C444" s="112" t="s">
        <v>4</v>
      </c>
      <c r="D444" s="168" t="s">
        <v>144</v>
      </c>
      <c r="E444" s="137"/>
      <c r="F444" s="120" t="s">
        <v>18</v>
      </c>
      <c r="G444" s="120" t="s">
        <v>18</v>
      </c>
      <c r="H444" s="120">
        <v>0</v>
      </c>
      <c r="I444" s="172" t="s">
        <v>137</v>
      </c>
      <c r="J444" s="173"/>
      <c r="K444" s="77">
        <f>(M444-I444)*100/M444</f>
        <v>0</v>
      </c>
      <c r="L444" s="104" t="s">
        <v>22</v>
      </c>
      <c r="M444" s="172" t="s">
        <v>137</v>
      </c>
      <c r="N444" s="173"/>
    </row>
    <row r="445" spans="1:14" s="103" customFormat="1" ht="18.75" customHeight="1" x14ac:dyDescent="0.7">
      <c r="A445" s="21" t="s">
        <v>4</v>
      </c>
      <c r="B445" s="112" t="s">
        <v>4</v>
      </c>
      <c r="C445" s="112" t="s">
        <v>4</v>
      </c>
      <c r="D445" s="168" t="s">
        <v>147</v>
      </c>
      <c r="E445" s="137"/>
      <c r="F445" s="120">
        <v>13270</v>
      </c>
      <c r="G445" s="120">
        <v>17208</v>
      </c>
      <c r="H445" s="120">
        <v>8232</v>
      </c>
      <c r="I445" s="172">
        <v>30000</v>
      </c>
      <c r="J445" s="173"/>
      <c r="K445" s="77">
        <f t="shared" ref="K445:K461" si="74">(M445-I445)*100/M445</f>
        <v>0</v>
      </c>
      <c r="L445" s="104" t="s">
        <v>22</v>
      </c>
      <c r="M445" s="172">
        <v>30000</v>
      </c>
      <c r="N445" s="173"/>
    </row>
    <row r="446" spans="1:14" s="103" customFormat="1" ht="18.75" customHeight="1" x14ac:dyDescent="0.7">
      <c r="A446" s="21" t="s">
        <v>4</v>
      </c>
      <c r="B446" s="112" t="s">
        <v>4</v>
      </c>
      <c r="C446" s="112" t="s">
        <v>4</v>
      </c>
      <c r="D446" s="168" t="s">
        <v>1106</v>
      </c>
      <c r="E446" s="137"/>
      <c r="F446" s="120">
        <v>0</v>
      </c>
      <c r="G446" s="120">
        <v>0</v>
      </c>
      <c r="H446" s="120">
        <v>0</v>
      </c>
      <c r="I446" s="172">
        <v>0</v>
      </c>
      <c r="J446" s="173"/>
      <c r="K446" s="77">
        <f t="shared" ref="K446" si="75">(M446-I446)*100/M446</f>
        <v>100</v>
      </c>
      <c r="L446" s="104" t="s">
        <v>22</v>
      </c>
      <c r="M446" s="172">
        <v>20000</v>
      </c>
      <c r="N446" s="173"/>
    </row>
    <row r="447" spans="1:14" s="103" customFormat="1" ht="18.75" customHeight="1" x14ac:dyDescent="0.7">
      <c r="A447" s="21" t="s">
        <v>4</v>
      </c>
      <c r="B447" s="112" t="s">
        <v>4</v>
      </c>
      <c r="C447" s="112" t="s">
        <v>4</v>
      </c>
      <c r="D447" s="168" t="s">
        <v>602</v>
      </c>
      <c r="E447" s="137"/>
      <c r="F447" s="120">
        <v>0</v>
      </c>
      <c r="G447" s="120">
        <v>6420</v>
      </c>
      <c r="H447" s="120">
        <v>4280</v>
      </c>
      <c r="I447" s="172">
        <v>15000</v>
      </c>
      <c r="J447" s="173"/>
      <c r="K447" s="77">
        <f t="shared" si="74"/>
        <v>0</v>
      </c>
      <c r="L447" s="104" t="s">
        <v>22</v>
      </c>
      <c r="M447" s="172">
        <v>15000</v>
      </c>
      <c r="N447" s="173"/>
    </row>
    <row r="448" spans="1:14" s="103" customFormat="1" ht="18.75" customHeight="1" x14ac:dyDescent="0.7">
      <c r="A448" s="21" t="s">
        <v>4</v>
      </c>
      <c r="B448" s="112" t="s">
        <v>4</v>
      </c>
      <c r="C448" s="168" t="s">
        <v>1004</v>
      </c>
      <c r="D448" s="136"/>
      <c r="E448" s="137"/>
      <c r="F448" s="120">
        <v>190578</v>
      </c>
      <c r="G448" s="120">
        <v>92314.86</v>
      </c>
      <c r="H448" s="120">
        <v>124550</v>
      </c>
      <c r="I448" s="172">
        <v>217900</v>
      </c>
      <c r="J448" s="173"/>
      <c r="K448" s="78">
        <f t="shared" si="74"/>
        <v>-42.41830065359477</v>
      </c>
      <c r="L448" s="108" t="s">
        <v>22</v>
      </c>
      <c r="M448" s="172">
        <v>153000</v>
      </c>
      <c r="N448" s="173"/>
    </row>
    <row r="449" spans="1:14" s="103" customFormat="1" ht="18.75" customHeight="1" x14ac:dyDescent="0.7">
      <c r="A449" s="179" t="s">
        <v>154</v>
      </c>
      <c r="B449" s="136"/>
      <c r="C449" s="136"/>
      <c r="D449" s="136"/>
      <c r="E449" s="137"/>
      <c r="F449" s="118">
        <f>F440+F442+F443+F444+F445+F446+F447+F448</f>
        <v>233848</v>
      </c>
      <c r="G449" s="118">
        <f>G440+G442+G443+G444+G445+G446+G447+G448</f>
        <v>209820.86</v>
      </c>
      <c r="H449" s="118">
        <f t="shared" ref="H449" si="76">H440+H442+H443+H444+H445+H446+H447+H448</f>
        <v>276062</v>
      </c>
      <c r="I449" s="184">
        <f>I440+I442+I443+I444+I445+I446+I447+I448</f>
        <v>441900</v>
      </c>
      <c r="J449" s="173"/>
      <c r="K449" s="78">
        <f t="shared" si="74"/>
        <v>9.2607802874743328</v>
      </c>
      <c r="L449" s="108" t="s">
        <v>22</v>
      </c>
      <c r="M449" s="184">
        <f>M440+M442+M443+M444+M445+M446+M447+M448</f>
        <v>487000</v>
      </c>
      <c r="N449" s="173"/>
    </row>
    <row r="450" spans="1:14" s="103" customFormat="1" ht="18.75" customHeight="1" x14ac:dyDescent="0.7">
      <c r="A450" s="171" t="s">
        <v>4</v>
      </c>
      <c r="B450" s="158"/>
      <c r="C450" s="158"/>
      <c r="D450" s="158"/>
      <c r="E450" s="171" t="s">
        <v>4</v>
      </c>
      <c r="F450" s="158"/>
      <c r="G450" s="158"/>
      <c r="H450" s="158"/>
      <c r="I450" s="158"/>
      <c r="J450" s="171">
        <v>36</v>
      </c>
      <c r="K450" s="158"/>
      <c r="L450" s="158"/>
      <c r="M450" s="158"/>
      <c r="N450" s="158"/>
    </row>
    <row r="451" spans="1:14" s="103" customFormat="1" ht="21.75" customHeight="1" x14ac:dyDescent="0.7">
      <c r="A451" s="159" t="s">
        <v>1055</v>
      </c>
      <c r="B451" s="160"/>
      <c r="C451" s="160"/>
      <c r="D451" s="160"/>
      <c r="E451" s="161"/>
      <c r="F451" s="220" t="s">
        <v>5</v>
      </c>
      <c r="G451" s="221"/>
      <c r="H451" s="222"/>
      <c r="I451" s="210" t="s">
        <v>6</v>
      </c>
      <c r="J451" s="218"/>
      <c r="K451" s="218"/>
      <c r="L451" s="218"/>
      <c r="M451" s="218"/>
      <c r="N451" s="211"/>
    </row>
    <row r="452" spans="1:14" s="103" customFormat="1" ht="21" customHeight="1" x14ac:dyDescent="0.7">
      <c r="A452" s="162"/>
      <c r="B452" s="163"/>
      <c r="C452" s="163"/>
      <c r="D452" s="163"/>
      <c r="E452" s="164"/>
      <c r="F452" s="64" t="s">
        <v>9</v>
      </c>
      <c r="G452" s="65" t="s">
        <v>10</v>
      </c>
      <c r="H452" s="65" t="s">
        <v>12</v>
      </c>
      <c r="I452" s="210" t="s">
        <v>1060</v>
      </c>
      <c r="J452" s="211"/>
      <c r="K452" s="214" t="s">
        <v>11</v>
      </c>
      <c r="L452" s="215"/>
      <c r="M452" s="210" t="s">
        <v>1096</v>
      </c>
      <c r="N452" s="211"/>
    </row>
    <row r="453" spans="1:14" s="103" customFormat="1" ht="18.75" customHeight="1" x14ac:dyDescent="0.7">
      <c r="A453" s="19" t="s">
        <v>4</v>
      </c>
      <c r="B453" s="178" t="s">
        <v>159</v>
      </c>
      <c r="C453" s="136"/>
      <c r="D453" s="136"/>
      <c r="E453" s="137"/>
      <c r="F453" s="109" t="s">
        <v>4</v>
      </c>
      <c r="G453" s="33"/>
      <c r="H453" s="33"/>
      <c r="I453" s="174" t="s">
        <v>4</v>
      </c>
      <c r="J453" s="173"/>
      <c r="K453" s="77"/>
      <c r="L453" s="108" t="s">
        <v>4</v>
      </c>
      <c r="M453" s="174" t="s">
        <v>4</v>
      </c>
      <c r="N453" s="173"/>
    </row>
    <row r="454" spans="1:14" s="103" customFormat="1" ht="18.75" customHeight="1" x14ac:dyDescent="0.7">
      <c r="A454" s="21" t="s">
        <v>4</v>
      </c>
      <c r="B454" s="112" t="s">
        <v>4</v>
      </c>
      <c r="C454" s="168" t="s">
        <v>160</v>
      </c>
      <c r="D454" s="136"/>
      <c r="E454" s="137"/>
      <c r="F454" s="120">
        <v>38842</v>
      </c>
      <c r="G454" s="120">
        <v>58795</v>
      </c>
      <c r="H454" s="120">
        <v>32152</v>
      </c>
      <c r="I454" s="172">
        <v>30000</v>
      </c>
      <c r="J454" s="173"/>
      <c r="K454" s="77">
        <f t="shared" si="74"/>
        <v>25</v>
      </c>
      <c r="L454" s="104" t="s">
        <v>22</v>
      </c>
      <c r="M454" s="172">
        <v>40000</v>
      </c>
      <c r="N454" s="173"/>
    </row>
    <row r="455" spans="1:14" s="103" customFormat="1" ht="18.75" customHeight="1" x14ac:dyDescent="0.7">
      <c r="A455" s="21" t="s">
        <v>4</v>
      </c>
      <c r="B455" s="112" t="s">
        <v>4</v>
      </c>
      <c r="C455" s="168" t="s">
        <v>166</v>
      </c>
      <c r="D455" s="136"/>
      <c r="E455" s="137"/>
      <c r="F455" s="120">
        <v>53431</v>
      </c>
      <c r="G455" s="120">
        <v>26529.95</v>
      </c>
      <c r="H455" s="120">
        <v>45467.74</v>
      </c>
      <c r="I455" s="172">
        <v>100000</v>
      </c>
      <c r="J455" s="173"/>
      <c r="K455" s="77">
        <f t="shared" si="74"/>
        <v>0</v>
      </c>
      <c r="L455" s="104" t="s">
        <v>22</v>
      </c>
      <c r="M455" s="172">
        <v>100000</v>
      </c>
      <c r="N455" s="173"/>
    </row>
    <row r="456" spans="1:14" s="103" customFormat="1" ht="18.75" customHeight="1" x14ac:dyDescent="0.7">
      <c r="A456" s="21" t="s">
        <v>4</v>
      </c>
      <c r="B456" s="112" t="s">
        <v>4</v>
      </c>
      <c r="C456" s="168" t="s">
        <v>619</v>
      </c>
      <c r="D456" s="136"/>
      <c r="E456" s="137"/>
      <c r="F456" s="120">
        <v>31405</v>
      </c>
      <c r="G456" s="120">
        <v>8565</v>
      </c>
      <c r="H456" s="120">
        <v>1125</v>
      </c>
      <c r="I456" s="172">
        <v>50000</v>
      </c>
      <c r="J456" s="173"/>
      <c r="K456" s="77">
        <f t="shared" si="74"/>
        <v>0</v>
      </c>
      <c r="L456" s="104" t="s">
        <v>22</v>
      </c>
      <c r="M456" s="172">
        <v>50000</v>
      </c>
      <c r="N456" s="173"/>
    </row>
    <row r="457" spans="1:14" s="103" customFormat="1" ht="18.75" customHeight="1" x14ac:dyDescent="0.7">
      <c r="A457" s="21" t="s">
        <v>4</v>
      </c>
      <c r="B457" s="112" t="s">
        <v>4</v>
      </c>
      <c r="C457" s="168" t="s">
        <v>173</v>
      </c>
      <c r="D457" s="136"/>
      <c r="E457" s="137"/>
      <c r="F457" s="120" t="s">
        <v>18</v>
      </c>
      <c r="G457" s="120" t="s">
        <v>18</v>
      </c>
      <c r="H457" s="120">
        <v>0</v>
      </c>
      <c r="I457" s="172" t="s">
        <v>266</v>
      </c>
      <c r="J457" s="173"/>
      <c r="K457" s="77">
        <f t="shared" si="74"/>
        <v>0</v>
      </c>
      <c r="L457" s="104" t="s">
        <v>22</v>
      </c>
      <c r="M457" s="172">
        <v>15000</v>
      </c>
      <c r="N457" s="173"/>
    </row>
    <row r="458" spans="1:14" s="103" customFormat="1" ht="18.75" customHeight="1" x14ac:dyDescent="0.7">
      <c r="A458" s="21" t="s">
        <v>4</v>
      </c>
      <c r="B458" s="112" t="s">
        <v>4</v>
      </c>
      <c r="C458" s="168" t="s">
        <v>174</v>
      </c>
      <c r="D458" s="136"/>
      <c r="E458" s="137"/>
      <c r="F458" s="120">
        <v>39000</v>
      </c>
      <c r="G458" s="120">
        <v>25970</v>
      </c>
      <c r="H458" s="120">
        <v>19880</v>
      </c>
      <c r="I458" s="172">
        <v>50000</v>
      </c>
      <c r="J458" s="173"/>
      <c r="K458" s="77">
        <f t="shared" si="74"/>
        <v>0</v>
      </c>
      <c r="L458" s="104" t="s">
        <v>22</v>
      </c>
      <c r="M458" s="172">
        <v>50000</v>
      </c>
      <c r="N458" s="173"/>
    </row>
    <row r="459" spans="1:14" s="103" customFormat="1" ht="18.75" customHeight="1" x14ac:dyDescent="0.7">
      <c r="A459" s="21" t="s">
        <v>4</v>
      </c>
      <c r="B459" s="112" t="s">
        <v>4</v>
      </c>
      <c r="C459" s="168" t="s">
        <v>178</v>
      </c>
      <c r="D459" s="136"/>
      <c r="E459" s="137"/>
      <c r="F459" s="120">
        <v>36005</v>
      </c>
      <c r="G459" s="120">
        <v>57800</v>
      </c>
      <c r="H459" s="120">
        <v>61150</v>
      </c>
      <c r="I459" s="172">
        <v>50000</v>
      </c>
      <c r="J459" s="173"/>
      <c r="K459" s="77">
        <f t="shared" si="74"/>
        <v>37.5</v>
      </c>
      <c r="L459" s="104" t="s">
        <v>22</v>
      </c>
      <c r="M459" s="172">
        <v>80000</v>
      </c>
      <c r="N459" s="173"/>
    </row>
    <row r="460" spans="1:14" s="103" customFormat="1" ht="18.75" customHeight="1" x14ac:dyDescent="0.7">
      <c r="A460" s="21" t="s">
        <v>4</v>
      </c>
      <c r="B460" s="112" t="s">
        <v>4</v>
      </c>
      <c r="C460" s="168" t="s">
        <v>626</v>
      </c>
      <c r="D460" s="136"/>
      <c r="E460" s="137"/>
      <c r="F460" s="120">
        <v>0</v>
      </c>
      <c r="G460" s="120">
        <v>105500</v>
      </c>
      <c r="H460" s="120">
        <v>86200</v>
      </c>
      <c r="I460" s="172">
        <v>150000</v>
      </c>
      <c r="J460" s="173"/>
      <c r="K460" s="77">
        <f t="shared" si="74"/>
        <v>0</v>
      </c>
      <c r="L460" s="104" t="s">
        <v>22</v>
      </c>
      <c r="M460" s="172">
        <v>150000</v>
      </c>
      <c r="N460" s="173"/>
    </row>
    <row r="461" spans="1:14" s="103" customFormat="1" ht="18.75" customHeight="1" x14ac:dyDescent="0.7">
      <c r="A461" s="179" t="s">
        <v>181</v>
      </c>
      <c r="B461" s="136"/>
      <c r="C461" s="136"/>
      <c r="D461" s="136"/>
      <c r="E461" s="137"/>
      <c r="F461" s="118">
        <f>F454+F455+F456+F457+F458+F459+F460</f>
        <v>198683</v>
      </c>
      <c r="G461" s="118">
        <f t="shared" ref="G461:H461" si="77">G454+G455+G456+G457+G458+G459+G460</f>
        <v>283159.95</v>
      </c>
      <c r="H461" s="118">
        <f t="shared" si="77"/>
        <v>245974.74</v>
      </c>
      <c r="I461" s="184">
        <f>I454+I455+I456+I457+I458+I459+I460</f>
        <v>445000</v>
      </c>
      <c r="J461" s="173"/>
      <c r="K461" s="78">
        <f t="shared" si="74"/>
        <v>8.2474226804123703</v>
      </c>
      <c r="L461" s="108" t="s">
        <v>22</v>
      </c>
      <c r="M461" s="184">
        <f>M454+M455+M456+M457+M458+M459+M460</f>
        <v>485000</v>
      </c>
      <c r="N461" s="173"/>
    </row>
    <row r="462" spans="1:14" s="103" customFormat="1" ht="18.75" customHeight="1" x14ac:dyDescent="0.7">
      <c r="A462" s="19" t="s">
        <v>4</v>
      </c>
      <c r="B462" s="178" t="s">
        <v>298</v>
      </c>
      <c r="C462" s="136"/>
      <c r="D462" s="136"/>
      <c r="E462" s="137"/>
      <c r="F462" s="109" t="s">
        <v>4</v>
      </c>
      <c r="G462" s="33"/>
      <c r="H462" s="33"/>
      <c r="I462" s="174" t="s">
        <v>4</v>
      </c>
      <c r="J462" s="173"/>
      <c r="K462" s="77"/>
      <c r="L462" s="108" t="s">
        <v>4</v>
      </c>
      <c r="M462" s="174" t="s">
        <v>4</v>
      </c>
      <c r="N462" s="173"/>
    </row>
    <row r="463" spans="1:14" s="103" customFormat="1" ht="18.75" customHeight="1" x14ac:dyDescent="0.7">
      <c r="A463" s="21" t="s">
        <v>4</v>
      </c>
      <c r="B463" s="112" t="s">
        <v>4</v>
      </c>
      <c r="C463" s="168" t="s">
        <v>299</v>
      </c>
      <c r="D463" s="136"/>
      <c r="E463" s="137"/>
      <c r="F463" s="111">
        <v>0</v>
      </c>
      <c r="G463" s="120">
        <v>64165.07</v>
      </c>
      <c r="H463" s="120">
        <v>58657.19</v>
      </c>
      <c r="I463" s="172">
        <v>85000</v>
      </c>
      <c r="J463" s="173"/>
      <c r="K463" s="77">
        <f>(M463-I463)*100/M463</f>
        <v>0</v>
      </c>
      <c r="L463" s="104" t="s">
        <v>22</v>
      </c>
      <c r="M463" s="172">
        <v>85000</v>
      </c>
      <c r="N463" s="173"/>
    </row>
    <row r="464" spans="1:14" s="103" customFormat="1" ht="18.75" customHeight="1" x14ac:dyDescent="0.7">
      <c r="A464" s="179" t="s">
        <v>311</v>
      </c>
      <c r="B464" s="136"/>
      <c r="C464" s="136"/>
      <c r="D464" s="136"/>
      <c r="E464" s="137"/>
      <c r="F464" s="116">
        <f>F463</f>
        <v>0</v>
      </c>
      <c r="G464" s="116">
        <f t="shared" ref="G464:H464" si="78">G463</f>
        <v>64165.07</v>
      </c>
      <c r="H464" s="116">
        <f t="shared" si="78"/>
        <v>58657.19</v>
      </c>
      <c r="I464" s="184">
        <f>I463</f>
        <v>85000</v>
      </c>
      <c r="J464" s="173"/>
      <c r="K464" s="78">
        <f>(M464-I464)*100/M464</f>
        <v>0</v>
      </c>
      <c r="L464" s="108" t="s">
        <v>22</v>
      </c>
      <c r="M464" s="184">
        <f>M463</f>
        <v>85000</v>
      </c>
      <c r="N464" s="173"/>
    </row>
    <row r="465" spans="1:14" s="103" customFormat="1" ht="18.75" customHeight="1" x14ac:dyDescent="0.7">
      <c r="A465" s="179" t="s">
        <v>186</v>
      </c>
      <c r="B465" s="136"/>
      <c r="C465" s="136"/>
      <c r="D465" s="136"/>
      <c r="E465" s="137"/>
      <c r="F465" s="118">
        <f>F437+F449+F461+F464</f>
        <v>458547</v>
      </c>
      <c r="G465" s="118">
        <f>G437+G449+G461+G464</f>
        <v>593145.88</v>
      </c>
      <c r="H465" s="118">
        <f>H437+H449+H461+H464</f>
        <v>583693.92999999993</v>
      </c>
      <c r="I465" s="184">
        <f>I437+I449+I461+I464</f>
        <v>1011900</v>
      </c>
      <c r="J465" s="173"/>
      <c r="K465" s="78">
        <f>(M465-I465)*100/M465</f>
        <v>10.212954747116237</v>
      </c>
      <c r="L465" s="108" t="s">
        <v>22</v>
      </c>
      <c r="M465" s="184">
        <f>M437+M449+M461+M464</f>
        <v>1127000</v>
      </c>
      <c r="N465" s="173"/>
    </row>
    <row r="466" spans="1:14" s="103" customFormat="1" ht="18.75" customHeight="1" x14ac:dyDescent="0.7">
      <c r="A466" s="19" t="s">
        <v>4</v>
      </c>
      <c r="B466" s="178" t="s">
        <v>191</v>
      </c>
      <c r="C466" s="136"/>
      <c r="D466" s="136"/>
      <c r="E466" s="137"/>
      <c r="F466" s="109" t="s">
        <v>4</v>
      </c>
      <c r="G466" s="33"/>
      <c r="H466" s="33"/>
      <c r="I466" s="174" t="s">
        <v>4</v>
      </c>
      <c r="J466" s="173"/>
      <c r="K466" s="76" t="s">
        <v>4</v>
      </c>
      <c r="L466" s="108" t="s">
        <v>4</v>
      </c>
      <c r="M466" s="174" t="s">
        <v>4</v>
      </c>
      <c r="N466" s="173"/>
    </row>
    <row r="467" spans="1:14" s="103" customFormat="1" ht="18.75" customHeight="1" x14ac:dyDescent="0.7">
      <c r="A467" s="19" t="s">
        <v>4</v>
      </c>
      <c r="B467" s="178" t="s">
        <v>192</v>
      </c>
      <c r="C467" s="136"/>
      <c r="D467" s="136"/>
      <c r="E467" s="137"/>
      <c r="F467" s="109" t="s">
        <v>4</v>
      </c>
      <c r="G467" s="33"/>
      <c r="H467" s="33"/>
      <c r="I467" s="174" t="s">
        <v>4</v>
      </c>
      <c r="J467" s="173"/>
      <c r="K467" s="76" t="s">
        <v>4</v>
      </c>
      <c r="L467" s="108" t="s">
        <v>4</v>
      </c>
      <c r="M467" s="174" t="s">
        <v>4</v>
      </c>
      <c r="N467" s="173"/>
    </row>
    <row r="468" spans="1:14" s="103" customFormat="1" ht="18.75" customHeight="1" x14ac:dyDescent="0.7">
      <c r="A468" s="21" t="s">
        <v>4</v>
      </c>
      <c r="B468" s="112" t="s">
        <v>4</v>
      </c>
      <c r="C468" s="168" t="s">
        <v>193</v>
      </c>
      <c r="D468" s="136"/>
      <c r="E468" s="137"/>
      <c r="F468" s="111" t="s">
        <v>4</v>
      </c>
      <c r="G468" s="120"/>
      <c r="H468" s="120"/>
      <c r="I468" s="172" t="s">
        <v>4</v>
      </c>
      <c r="J468" s="173"/>
      <c r="K468" s="85" t="s">
        <v>4</v>
      </c>
      <c r="L468" s="104" t="s">
        <v>4</v>
      </c>
      <c r="M468" s="172" t="s">
        <v>4</v>
      </c>
      <c r="N468" s="173"/>
    </row>
    <row r="469" spans="1:14" s="103" customFormat="1" ht="18.75" customHeight="1" x14ac:dyDescent="0.7">
      <c r="A469" s="21" t="s">
        <v>4</v>
      </c>
      <c r="B469" s="112" t="s">
        <v>4</v>
      </c>
      <c r="C469" s="112" t="s">
        <v>4</v>
      </c>
      <c r="D469" s="168" t="s">
        <v>991</v>
      </c>
      <c r="E469" s="137"/>
      <c r="F469" s="111">
        <v>0</v>
      </c>
      <c r="G469" s="111">
        <v>0</v>
      </c>
      <c r="H469" s="111">
        <v>0</v>
      </c>
      <c r="I469" s="189" t="s">
        <v>18</v>
      </c>
      <c r="J469" s="137"/>
      <c r="K469" s="77"/>
      <c r="L469" s="104" t="s">
        <v>22</v>
      </c>
      <c r="M469" s="189" t="s">
        <v>18</v>
      </c>
      <c r="N469" s="137"/>
    </row>
    <row r="470" spans="1:14" s="103" customFormat="1" ht="18.75" customHeight="1" x14ac:dyDescent="0.7">
      <c r="A470" s="21" t="s">
        <v>4</v>
      </c>
      <c r="B470" s="112" t="s">
        <v>4</v>
      </c>
      <c r="C470" s="168" t="s">
        <v>210</v>
      </c>
      <c r="D470" s="136"/>
      <c r="E470" s="137"/>
      <c r="F470" s="111" t="s">
        <v>4</v>
      </c>
      <c r="G470" s="111"/>
      <c r="H470" s="111"/>
      <c r="I470" s="189" t="s">
        <v>4</v>
      </c>
      <c r="J470" s="137"/>
      <c r="K470" s="77"/>
      <c r="L470" s="104" t="s">
        <v>4</v>
      </c>
      <c r="M470" s="189" t="s">
        <v>4</v>
      </c>
      <c r="N470" s="137"/>
    </row>
    <row r="471" spans="1:14" s="103" customFormat="1" ht="18.75" customHeight="1" x14ac:dyDescent="0.7">
      <c r="A471" s="21" t="s">
        <v>4</v>
      </c>
      <c r="B471" s="112" t="s">
        <v>4</v>
      </c>
      <c r="C471" s="112" t="s">
        <v>4</v>
      </c>
      <c r="D471" s="168" t="s">
        <v>992</v>
      </c>
      <c r="E471" s="137"/>
      <c r="F471" s="120">
        <v>32000</v>
      </c>
      <c r="G471" s="111">
        <v>0</v>
      </c>
      <c r="H471" s="111">
        <v>0</v>
      </c>
      <c r="I471" s="189" t="s">
        <v>18</v>
      </c>
      <c r="J471" s="137"/>
      <c r="K471" s="77"/>
      <c r="L471" s="104" t="s">
        <v>22</v>
      </c>
      <c r="M471" s="189" t="s">
        <v>18</v>
      </c>
      <c r="N471" s="137"/>
    </row>
    <row r="472" spans="1:14" s="103" customFormat="1" ht="18.75" customHeight="1" x14ac:dyDescent="0.7">
      <c r="A472" s="179" t="s">
        <v>217</v>
      </c>
      <c r="B472" s="136"/>
      <c r="C472" s="136"/>
      <c r="D472" s="136"/>
      <c r="E472" s="137"/>
      <c r="F472" s="118">
        <f>F469+F471</f>
        <v>32000</v>
      </c>
      <c r="G472" s="118">
        <f t="shared" ref="G472:H472" si="79">G469+G471</f>
        <v>0</v>
      </c>
      <c r="H472" s="118">
        <f t="shared" si="79"/>
        <v>0</v>
      </c>
      <c r="I472" s="216">
        <f>I469+I471</f>
        <v>0</v>
      </c>
      <c r="J472" s="137"/>
      <c r="K472" s="77"/>
      <c r="L472" s="108" t="s">
        <v>22</v>
      </c>
      <c r="M472" s="216">
        <f>M469+M471</f>
        <v>0</v>
      </c>
      <c r="N472" s="137"/>
    </row>
    <row r="473" spans="1:14" s="103" customFormat="1" ht="18.75" customHeight="1" x14ac:dyDescent="0.7">
      <c r="A473" s="19" t="s">
        <v>4</v>
      </c>
      <c r="B473" s="178" t="s">
        <v>472</v>
      </c>
      <c r="C473" s="136"/>
      <c r="D473" s="136"/>
      <c r="E473" s="137"/>
      <c r="F473" s="109" t="s">
        <v>4</v>
      </c>
      <c r="G473" s="111"/>
      <c r="H473" s="111"/>
      <c r="I473" s="183" t="s">
        <v>4</v>
      </c>
      <c r="J473" s="137"/>
      <c r="K473" s="77"/>
      <c r="L473" s="108" t="s">
        <v>4</v>
      </c>
      <c r="M473" s="174"/>
      <c r="N473" s="173"/>
    </row>
    <row r="474" spans="1:14" s="103" customFormat="1" ht="18.75" customHeight="1" x14ac:dyDescent="0.7">
      <c r="A474" s="21" t="s">
        <v>4</v>
      </c>
      <c r="B474" s="112" t="s">
        <v>4</v>
      </c>
      <c r="C474" s="168" t="s">
        <v>642</v>
      </c>
      <c r="D474" s="136"/>
      <c r="E474" s="137"/>
      <c r="F474" s="111" t="s">
        <v>4</v>
      </c>
      <c r="G474" s="111">
        <v>0</v>
      </c>
      <c r="H474" s="111">
        <v>0</v>
      </c>
      <c r="I474" s="189" t="s">
        <v>4</v>
      </c>
      <c r="J474" s="137"/>
      <c r="K474" s="77"/>
      <c r="L474" s="104" t="s">
        <v>4</v>
      </c>
      <c r="M474" s="172"/>
      <c r="N474" s="173"/>
    </row>
    <row r="475" spans="1:14" s="103" customFormat="1" ht="18.75" customHeight="1" x14ac:dyDescent="0.7">
      <c r="A475" s="190" t="s">
        <v>4</v>
      </c>
      <c r="B475" s="190"/>
      <c r="C475" s="190"/>
      <c r="D475" s="190"/>
      <c r="E475" s="190" t="s">
        <v>4</v>
      </c>
      <c r="F475" s="190"/>
      <c r="G475" s="190"/>
      <c r="H475" s="190"/>
      <c r="I475" s="190"/>
      <c r="J475" s="190">
        <v>37</v>
      </c>
      <c r="K475" s="190"/>
      <c r="L475" s="190"/>
      <c r="M475" s="190"/>
      <c r="N475" s="190"/>
    </row>
    <row r="476" spans="1:14" s="103" customFormat="1" ht="21.75" customHeight="1" x14ac:dyDescent="0.7">
      <c r="A476" s="159" t="s">
        <v>1055</v>
      </c>
      <c r="B476" s="160"/>
      <c r="C476" s="160"/>
      <c r="D476" s="160"/>
      <c r="E476" s="161"/>
      <c r="F476" s="165" t="s">
        <v>5</v>
      </c>
      <c r="G476" s="166"/>
      <c r="H476" s="167"/>
      <c r="I476" s="191" t="s">
        <v>6</v>
      </c>
      <c r="J476" s="192"/>
      <c r="K476" s="192"/>
      <c r="L476" s="192"/>
      <c r="M476" s="192"/>
      <c r="N476" s="193"/>
    </row>
    <row r="477" spans="1:14" s="103" customFormat="1" ht="24" customHeight="1" x14ac:dyDescent="0.7">
      <c r="A477" s="162"/>
      <c r="B477" s="163"/>
      <c r="C477" s="163"/>
      <c r="D477" s="163"/>
      <c r="E477" s="164"/>
      <c r="F477" s="64" t="s">
        <v>9</v>
      </c>
      <c r="G477" s="65" t="s">
        <v>10</v>
      </c>
      <c r="H477" s="65" t="s">
        <v>12</v>
      </c>
      <c r="I477" s="191" t="s">
        <v>1060</v>
      </c>
      <c r="J477" s="193"/>
      <c r="K477" s="194" t="s">
        <v>11</v>
      </c>
      <c r="L477" s="195"/>
      <c r="M477" s="191" t="s">
        <v>1096</v>
      </c>
      <c r="N477" s="193"/>
    </row>
    <row r="478" spans="1:14" s="37" customFormat="1" ht="18.75" customHeight="1" x14ac:dyDescent="0.25">
      <c r="A478" s="36" t="s">
        <v>4</v>
      </c>
      <c r="B478" s="128" t="s">
        <v>4</v>
      </c>
      <c r="C478" s="128" t="s">
        <v>4</v>
      </c>
      <c r="D478" s="217" t="s">
        <v>1070</v>
      </c>
      <c r="E478" s="137"/>
      <c r="F478" s="119" t="s">
        <v>18</v>
      </c>
      <c r="G478" s="121">
        <v>0</v>
      </c>
      <c r="H478" s="121">
        <v>0</v>
      </c>
      <c r="I478" s="262">
        <v>196000</v>
      </c>
      <c r="J478" s="261"/>
      <c r="K478" s="83" t="e">
        <f t="shared" ref="K478" si="80">(M478-I478)*100/M478</f>
        <v>#DIV/0!</v>
      </c>
      <c r="L478" s="117" t="s">
        <v>22</v>
      </c>
      <c r="M478" s="232" t="s">
        <v>18</v>
      </c>
      <c r="N478" s="137"/>
    </row>
    <row r="479" spans="1:14" s="37" customFormat="1" ht="18" customHeight="1" x14ac:dyDescent="0.25">
      <c r="A479" s="36" t="s">
        <v>4</v>
      </c>
      <c r="B479" s="128" t="s">
        <v>4</v>
      </c>
      <c r="C479" s="128" t="s">
        <v>4</v>
      </c>
      <c r="D479" s="217" t="s">
        <v>996</v>
      </c>
      <c r="E479" s="137"/>
      <c r="F479" s="41" t="s">
        <v>644</v>
      </c>
      <c r="G479" s="121">
        <v>0</v>
      </c>
      <c r="H479" s="121">
        <v>0</v>
      </c>
      <c r="I479" s="232" t="s">
        <v>18</v>
      </c>
      <c r="J479" s="137"/>
      <c r="K479" s="83"/>
      <c r="L479" s="117" t="s">
        <v>22</v>
      </c>
      <c r="M479" s="232" t="s">
        <v>18</v>
      </c>
      <c r="N479" s="137"/>
    </row>
    <row r="480" spans="1:14" s="37" customFormat="1" ht="18.75" customHeight="1" x14ac:dyDescent="0.25">
      <c r="A480" s="36" t="s">
        <v>4</v>
      </c>
      <c r="B480" s="128" t="s">
        <v>4</v>
      </c>
      <c r="C480" s="128" t="s">
        <v>4</v>
      </c>
      <c r="D480" s="217" t="s">
        <v>995</v>
      </c>
      <c r="E480" s="137"/>
      <c r="F480" s="119" t="s">
        <v>18</v>
      </c>
      <c r="G480" s="121">
        <v>0</v>
      </c>
      <c r="H480" s="121">
        <v>0</v>
      </c>
      <c r="I480" s="232" t="s">
        <v>18</v>
      </c>
      <c r="J480" s="137"/>
      <c r="K480" s="83"/>
      <c r="L480" s="117" t="s">
        <v>22</v>
      </c>
      <c r="M480" s="232" t="s">
        <v>18</v>
      </c>
      <c r="N480" s="137"/>
    </row>
    <row r="481" spans="1:14" s="37" customFormat="1" ht="18.75" customHeight="1" x14ac:dyDescent="0.25">
      <c r="A481" s="36" t="s">
        <v>4</v>
      </c>
      <c r="B481" s="128" t="s">
        <v>4</v>
      </c>
      <c r="C481" s="128" t="s">
        <v>4</v>
      </c>
      <c r="D481" s="217" t="s">
        <v>993</v>
      </c>
      <c r="E481" s="137"/>
      <c r="F481" s="119">
        <v>464837</v>
      </c>
      <c r="G481" s="121">
        <v>0</v>
      </c>
      <c r="H481" s="121">
        <v>0</v>
      </c>
      <c r="I481" s="232" t="s">
        <v>18</v>
      </c>
      <c r="J481" s="137"/>
      <c r="K481" s="83"/>
      <c r="L481" s="117" t="s">
        <v>22</v>
      </c>
      <c r="M481" s="232" t="s">
        <v>18</v>
      </c>
      <c r="N481" s="137"/>
    </row>
    <row r="482" spans="1:14" s="103" customFormat="1" ht="18.75" customHeight="1" x14ac:dyDescent="0.7">
      <c r="A482" s="21" t="s">
        <v>4</v>
      </c>
      <c r="B482" s="112" t="s">
        <v>4</v>
      </c>
      <c r="C482" s="168" t="s">
        <v>646</v>
      </c>
      <c r="D482" s="136"/>
      <c r="E482" s="137"/>
      <c r="F482" s="120" t="s">
        <v>4</v>
      </c>
      <c r="G482" s="111"/>
      <c r="H482" s="111"/>
      <c r="I482" s="189" t="s">
        <v>4</v>
      </c>
      <c r="J482" s="137"/>
      <c r="K482" s="77"/>
      <c r="L482" s="104" t="s">
        <v>4</v>
      </c>
      <c r="M482" s="172"/>
      <c r="N482" s="173"/>
    </row>
    <row r="483" spans="1:14" s="103" customFormat="1" ht="18.75" customHeight="1" x14ac:dyDescent="0.7">
      <c r="A483" s="21" t="s">
        <v>4</v>
      </c>
      <c r="B483" s="112" t="s">
        <v>4</v>
      </c>
      <c r="C483" s="112" t="s">
        <v>4</v>
      </c>
      <c r="D483" s="169" t="s">
        <v>1069</v>
      </c>
      <c r="E483" s="170"/>
      <c r="F483" s="120" t="s">
        <v>18</v>
      </c>
      <c r="G483" s="111">
        <v>0</v>
      </c>
      <c r="H483" s="111">
        <v>0</v>
      </c>
      <c r="I483" s="172">
        <v>153000</v>
      </c>
      <c r="J483" s="173"/>
      <c r="K483" s="77"/>
      <c r="L483" s="104" t="s">
        <v>22</v>
      </c>
      <c r="M483" s="172">
        <v>0</v>
      </c>
      <c r="N483" s="173"/>
    </row>
    <row r="484" spans="1:14" s="103" customFormat="1" ht="18.75" customHeight="1" x14ac:dyDescent="0.7">
      <c r="A484" s="21" t="s">
        <v>4</v>
      </c>
      <c r="B484" s="112" t="s">
        <v>4</v>
      </c>
      <c r="C484" s="168" t="s">
        <v>473</v>
      </c>
      <c r="D484" s="136"/>
      <c r="E484" s="137"/>
      <c r="F484" s="120" t="s">
        <v>4</v>
      </c>
      <c r="G484" s="120"/>
      <c r="H484" s="120"/>
      <c r="I484" s="172" t="s">
        <v>4</v>
      </c>
      <c r="J484" s="173"/>
      <c r="K484" s="85" t="s">
        <v>4</v>
      </c>
      <c r="L484" s="104" t="s">
        <v>4</v>
      </c>
      <c r="M484" s="172" t="s">
        <v>4</v>
      </c>
      <c r="N484" s="173"/>
    </row>
    <row r="485" spans="1:14" s="103" customFormat="1" ht="18.75" customHeight="1" x14ac:dyDescent="0.7">
      <c r="A485" s="21" t="s">
        <v>4</v>
      </c>
      <c r="B485" s="112" t="s">
        <v>4</v>
      </c>
      <c r="C485" s="112" t="s">
        <v>4</v>
      </c>
      <c r="D485" s="268" t="s">
        <v>1089</v>
      </c>
      <c r="E485" s="170"/>
      <c r="F485" s="120" t="s">
        <v>18</v>
      </c>
      <c r="G485" s="120" t="s">
        <v>18</v>
      </c>
      <c r="H485" s="120">
        <v>0</v>
      </c>
      <c r="I485" s="172">
        <v>156000</v>
      </c>
      <c r="J485" s="173"/>
      <c r="K485" s="77"/>
      <c r="L485" s="104" t="s">
        <v>22</v>
      </c>
      <c r="M485" s="172">
        <v>0</v>
      </c>
      <c r="N485" s="173"/>
    </row>
    <row r="486" spans="1:14" s="103" customFormat="1" ht="18.75" customHeight="1" x14ac:dyDescent="0.7">
      <c r="A486" s="21" t="s">
        <v>4</v>
      </c>
      <c r="B486" s="112" t="s">
        <v>4</v>
      </c>
      <c r="C486" s="112" t="s">
        <v>4</v>
      </c>
      <c r="D486" s="169" t="s">
        <v>1090</v>
      </c>
      <c r="E486" s="170"/>
      <c r="F486" s="120">
        <v>94950</v>
      </c>
      <c r="G486" s="120">
        <v>123000</v>
      </c>
      <c r="H486" s="120">
        <v>0</v>
      </c>
      <c r="I486" s="189">
        <v>0</v>
      </c>
      <c r="J486" s="137"/>
      <c r="K486" s="77"/>
      <c r="L486" s="104" t="s">
        <v>22</v>
      </c>
      <c r="M486" s="189">
        <v>0</v>
      </c>
      <c r="N486" s="137"/>
    </row>
    <row r="487" spans="1:14" s="103" customFormat="1" ht="18.75" customHeight="1" x14ac:dyDescent="0.7">
      <c r="A487" s="21" t="s">
        <v>4</v>
      </c>
      <c r="B487" s="112" t="s">
        <v>4</v>
      </c>
      <c r="C487" s="112" t="s">
        <v>4</v>
      </c>
      <c r="D487" s="169" t="s">
        <v>1113</v>
      </c>
      <c r="E487" s="170"/>
      <c r="F487" s="120" t="s">
        <v>18</v>
      </c>
      <c r="G487" s="120" t="s">
        <v>18</v>
      </c>
      <c r="H487" s="120">
        <v>147000</v>
      </c>
      <c r="I487" s="189">
        <v>0</v>
      </c>
      <c r="J487" s="137"/>
      <c r="K487" s="77"/>
      <c r="L487" s="104" t="s">
        <v>22</v>
      </c>
      <c r="M487" s="189">
        <v>0</v>
      </c>
      <c r="N487" s="137"/>
    </row>
    <row r="488" spans="1:14" s="103" customFormat="1" ht="18.75" customHeight="1" x14ac:dyDescent="0.7">
      <c r="A488" s="21" t="s">
        <v>4</v>
      </c>
      <c r="B488" s="112" t="s">
        <v>4</v>
      </c>
      <c r="C488" s="112" t="s">
        <v>4</v>
      </c>
      <c r="D488" s="169" t="s">
        <v>1006</v>
      </c>
      <c r="E488" s="170"/>
      <c r="F488" s="120">
        <v>92939</v>
      </c>
      <c r="G488" s="120" t="s">
        <v>18</v>
      </c>
      <c r="H488" s="120" t="s">
        <v>18</v>
      </c>
      <c r="I488" s="189">
        <v>0</v>
      </c>
      <c r="J488" s="137"/>
      <c r="K488" s="77"/>
      <c r="L488" s="104" t="s">
        <v>22</v>
      </c>
      <c r="M488" s="189">
        <v>0</v>
      </c>
      <c r="N488" s="137"/>
    </row>
    <row r="489" spans="1:14" s="103" customFormat="1" ht="18.75" customHeight="1" x14ac:dyDescent="0.7">
      <c r="A489" s="21" t="s">
        <v>4</v>
      </c>
      <c r="B489" s="112" t="s">
        <v>4</v>
      </c>
      <c r="C489" s="112" t="s">
        <v>4</v>
      </c>
      <c r="D489" s="169" t="s">
        <v>1007</v>
      </c>
      <c r="E489" s="170"/>
      <c r="F489" s="120">
        <v>142000</v>
      </c>
      <c r="G489" s="120" t="s">
        <v>18</v>
      </c>
      <c r="H489" s="120" t="s">
        <v>18</v>
      </c>
      <c r="I489" s="189">
        <v>0</v>
      </c>
      <c r="J489" s="137"/>
      <c r="K489" s="77"/>
      <c r="L489" s="104" t="s">
        <v>22</v>
      </c>
      <c r="M489" s="189">
        <v>0</v>
      </c>
      <c r="N489" s="137"/>
    </row>
    <row r="490" spans="1:14" s="37" customFormat="1" ht="18.75" customHeight="1" x14ac:dyDescent="0.25">
      <c r="A490" s="36" t="s">
        <v>4</v>
      </c>
      <c r="B490" s="128" t="s">
        <v>4</v>
      </c>
      <c r="C490" s="128" t="s">
        <v>4</v>
      </c>
      <c r="D490" s="267" t="s">
        <v>1087</v>
      </c>
      <c r="E490" s="248"/>
      <c r="F490" s="119" t="s">
        <v>18</v>
      </c>
      <c r="G490" s="119">
        <v>125000</v>
      </c>
      <c r="H490" s="119">
        <v>0</v>
      </c>
      <c r="I490" s="231">
        <v>94000</v>
      </c>
      <c r="J490" s="230"/>
      <c r="K490" s="77"/>
      <c r="L490" s="117" t="s">
        <v>22</v>
      </c>
      <c r="M490" s="231">
        <v>0</v>
      </c>
      <c r="N490" s="230"/>
    </row>
    <row r="491" spans="1:14" s="103" customFormat="1" ht="18.75" customHeight="1" x14ac:dyDescent="0.7">
      <c r="A491" s="21" t="s">
        <v>4</v>
      </c>
      <c r="B491" s="112" t="s">
        <v>4</v>
      </c>
      <c r="C491" s="112" t="s">
        <v>4</v>
      </c>
      <c r="D491" s="247" t="s">
        <v>661</v>
      </c>
      <c r="E491" s="248"/>
      <c r="F491" s="120" t="s">
        <v>18</v>
      </c>
      <c r="G491" s="120">
        <v>136000</v>
      </c>
      <c r="H491" s="120">
        <v>0</v>
      </c>
      <c r="I491" s="229">
        <v>0</v>
      </c>
      <c r="J491" s="230"/>
      <c r="K491" s="77"/>
      <c r="L491" s="104" t="s">
        <v>22</v>
      </c>
      <c r="M491" s="229">
        <v>0</v>
      </c>
      <c r="N491" s="230"/>
    </row>
    <row r="492" spans="1:14" s="103" customFormat="1" ht="18.75" customHeight="1" x14ac:dyDescent="0.7">
      <c r="A492" s="21" t="s">
        <v>4</v>
      </c>
      <c r="B492" s="112" t="s">
        <v>4</v>
      </c>
      <c r="C492" s="112" t="s">
        <v>4</v>
      </c>
      <c r="D492" s="247" t="s">
        <v>1117</v>
      </c>
      <c r="E492" s="248"/>
      <c r="F492" s="120" t="s">
        <v>18</v>
      </c>
      <c r="G492" s="120" t="s">
        <v>18</v>
      </c>
      <c r="H492" s="120">
        <v>0</v>
      </c>
      <c r="I492" s="229">
        <v>0</v>
      </c>
      <c r="J492" s="230"/>
      <c r="K492" s="77"/>
      <c r="L492" s="104" t="s">
        <v>22</v>
      </c>
      <c r="M492" s="172">
        <v>158000</v>
      </c>
      <c r="N492" s="173"/>
    </row>
    <row r="493" spans="1:14" s="103" customFormat="1" ht="18.75" customHeight="1" x14ac:dyDescent="0.7">
      <c r="A493" s="21" t="s">
        <v>4</v>
      </c>
      <c r="B493" s="112" t="s">
        <v>4</v>
      </c>
      <c r="C493" s="112" t="s">
        <v>4</v>
      </c>
      <c r="D493" s="169" t="s">
        <v>1005</v>
      </c>
      <c r="E493" s="170"/>
      <c r="F493" s="120" t="s">
        <v>650</v>
      </c>
      <c r="G493" s="120">
        <v>84000</v>
      </c>
      <c r="H493" s="120">
        <v>0</v>
      </c>
      <c r="I493" s="229">
        <v>0</v>
      </c>
      <c r="J493" s="230"/>
      <c r="K493" s="77"/>
      <c r="L493" s="104" t="s">
        <v>22</v>
      </c>
      <c r="M493" s="172">
        <v>0</v>
      </c>
      <c r="N493" s="173"/>
    </row>
    <row r="494" spans="1:14" s="103" customFormat="1" ht="18.75" customHeight="1" x14ac:dyDescent="0.7">
      <c r="A494" s="21" t="s">
        <v>4</v>
      </c>
      <c r="B494" s="112" t="s">
        <v>4</v>
      </c>
      <c r="C494" s="112" t="s">
        <v>4</v>
      </c>
      <c r="D494" s="247" t="s">
        <v>657</v>
      </c>
      <c r="E494" s="248"/>
      <c r="F494" s="120">
        <v>189971</v>
      </c>
      <c r="G494" s="120">
        <v>95000</v>
      </c>
      <c r="H494" s="120">
        <v>0</v>
      </c>
      <c r="I494" s="229">
        <v>0</v>
      </c>
      <c r="J494" s="230"/>
      <c r="K494" s="77"/>
      <c r="L494" s="104" t="s">
        <v>22</v>
      </c>
      <c r="M494" s="172">
        <v>0</v>
      </c>
      <c r="N494" s="173"/>
    </row>
    <row r="495" spans="1:14" s="103" customFormat="1" ht="18.75" customHeight="1" x14ac:dyDescent="0.7">
      <c r="A495" s="21" t="s">
        <v>4</v>
      </c>
      <c r="B495" s="112" t="s">
        <v>4</v>
      </c>
      <c r="C495" s="112" t="s">
        <v>4</v>
      </c>
      <c r="D495" s="168" t="s">
        <v>994</v>
      </c>
      <c r="E495" s="137"/>
      <c r="F495" s="120">
        <v>93545</v>
      </c>
      <c r="G495" s="120" t="s">
        <v>18</v>
      </c>
      <c r="H495" s="120">
        <v>0</v>
      </c>
      <c r="I495" s="229">
        <v>0</v>
      </c>
      <c r="J495" s="230"/>
      <c r="K495" s="77"/>
      <c r="L495" s="104" t="s">
        <v>22</v>
      </c>
      <c r="M495" s="172">
        <v>0</v>
      </c>
      <c r="N495" s="173"/>
    </row>
    <row r="496" spans="1:14" s="103" customFormat="1" ht="18.75" customHeight="1" x14ac:dyDescent="0.7">
      <c r="A496" s="179" t="s">
        <v>476</v>
      </c>
      <c r="B496" s="136"/>
      <c r="C496" s="136"/>
      <c r="D496" s="136"/>
      <c r="E496" s="137"/>
      <c r="F496" s="118">
        <f>F478+F479+F480+F481+F483+F485+F486+F487+F488+F489+F490+F491+F492+F493+F494+F495</f>
        <v>1245324.06</v>
      </c>
      <c r="G496" s="118">
        <f>G478+G479+G480+G481+G483+G485+G486+G487+G488+G489+G490+G491+G492+G493+G494+G495</f>
        <v>563000</v>
      </c>
      <c r="H496" s="118">
        <f>H478+H479+H480+H481+H483+H485+H486+H487+H488+H489+H490+H491+H492+H493+H494+H495</f>
        <v>147000</v>
      </c>
      <c r="I496" s="233">
        <f>I478+I479+I480+I481+I483+I485+I486+I487+I488+I489+I490+I491+I492+I493+I494+I495</f>
        <v>599000</v>
      </c>
      <c r="J496" s="230"/>
      <c r="K496" s="78">
        <f t="shared" ref="K496:K498" si="81">(M496-I496)*100/M496</f>
        <v>-279.11392405063293</v>
      </c>
      <c r="L496" s="108" t="s">
        <v>22</v>
      </c>
      <c r="M496" s="184">
        <f>M478+M479+M480+M481+M483+M485+M486+M487+M488+M489+M490+M491+M492+M493+M494+M495</f>
        <v>158000</v>
      </c>
      <c r="N496" s="173"/>
    </row>
    <row r="497" spans="1:14" s="103" customFormat="1" ht="18.75" customHeight="1" x14ac:dyDescent="0.7">
      <c r="A497" s="179" t="s">
        <v>219</v>
      </c>
      <c r="B497" s="136"/>
      <c r="C497" s="136"/>
      <c r="D497" s="136"/>
      <c r="E497" s="137"/>
      <c r="F497" s="118">
        <f>F472+F496</f>
        <v>1277324.06</v>
      </c>
      <c r="G497" s="118">
        <f>G472+G496</f>
        <v>563000</v>
      </c>
      <c r="H497" s="118">
        <f>H472+H496</f>
        <v>147000</v>
      </c>
      <c r="I497" s="233">
        <f>I472+I496</f>
        <v>599000</v>
      </c>
      <c r="J497" s="230"/>
      <c r="K497" s="78">
        <f t="shared" si="81"/>
        <v>-279.11392405063293</v>
      </c>
      <c r="L497" s="108" t="s">
        <v>22</v>
      </c>
      <c r="M497" s="184">
        <f>M472+M496</f>
        <v>158000</v>
      </c>
      <c r="N497" s="173"/>
    </row>
    <row r="498" spans="1:14" s="103" customFormat="1" ht="18.75" customHeight="1" x14ac:dyDescent="0.7">
      <c r="A498" s="180" t="s">
        <v>666</v>
      </c>
      <c r="B498" s="181"/>
      <c r="C498" s="181"/>
      <c r="D498" s="181"/>
      <c r="E498" s="182"/>
      <c r="F498" s="124">
        <f>F431+F465+F497</f>
        <v>2793339.06</v>
      </c>
      <c r="G498" s="124">
        <f>G431+G465+G497</f>
        <v>2431195.88</v>
      </c>
      <c r="H498" s="124">
        <f>H431+H465+H497</f>
        <v>2036113.93</v>
      </c>
      <c r="I498" s="244">
        <f>I431+I465+I497</f>
        <v>3063900</v>
      </c>
      <c r="J498" s="245"/>
      <c r="K498" s="79">
        <f t="shared" si="81"/>
        <v>-11.026960429047689</v>
      </c>
      <c r="L498" s="66" t="s">
        <v>22</v>
      </c>
      <c r="M498" s="200">
        <f>M431+M465+M497</f>
        <v>2759600</v>
      </c>
      <c r="N498" s="201"/>
    </row>
    <row r="499" spans="1:14" s="103" customFormat="1" ht="18.75" customHeight="1" x14ac:dyDescent="0.7">
      <c r="A499" s="26"/>
      <c r="B499" s="27"/>
      <c r="C499" s="27"/>
      <c r="D499" s="27"/>
      <c r="E499" s="27"/>
      <c r="F499" s="54"/>
      <c r="G499" s="54"/>
      <c r="H499" s="54"/>
      <c r="I499" s="54"/>
      <c r="J499" s="28"/>
      <c r="K499" s="82"/>
      <c r="L499" s="30"/>
      <c r="M499" s="55"/>
      <c r="N499" s="40"/>
    </row>
    <row r="500" spans="1:14" s="103" customFormat="1" ht="18.75" customHeight="1" x14ac:dyDescent="0.7">
      <c r="A500" s="171" t="s">
        <v>4</v>
      </c>
      <c r="B500" s="158"/>
      <c r="C500" s="158"/>
      <c r="D500" s="158"/>
      <c r="E500" s="171" t="s">
        <v>4</v>
      </c>
      <c r="F500" s="158"/>
      <c r="G500" s="158"/>
      <c r="H500" s="158"/>
      <c r="I500" s="158"/>
      <c r="J500" s="171">
        <v>38</v>
      </c>
      <c r="K500" s="158"/>
      <c r="L500" s="158"/>
      <c r="M500" s="158"/>
      <c r="N500" s="158"/>
    </row>
    <row r="501" spans="1:14" s="103" customFormat="1" ht="21" customHeight="1" x14ac:dyDescent="0.7">
      <c r="A501" s="159" t="s">
        <v>1055</v>
      </c>
      <c r="B501" s="160"/>
      <c r="C501" s="160"/>
      <c r="D501" s="160"/>
      <c r="E501" s="161"/>
      <c r="F501" s="220" t="s">
        <v>5</v>
      </c>
      <c r="G501" s="221"/>
      <c r="H501" s="222"/>
      <c r="I501" s="210" t="s">
        <v>6</v>
      </c>
      <c r="J501" s="218"/>
      <c r="K501" s="218"/>
      <c r="L501" s="218"/>
      <c r="M501" s="218"/>
      <c r="N501" s="211"/>
    </row>
    <row r="502" spans="1:14" s="103" customFormat="1" ht="22.5" customHeight="1" x14ac:dyDescent="0.7">
      <c r="A502" s="162"/>
      <c r="B502" s="163"/>
      <c r="C502" s="163"/>
      <c r="D502" s="163"/>
      <c r="E502" s="164"/>
      <c r="F502" s="64" t="s">
        <v>9</v>
      </c>
      <c r="G502" s="65" t="s">
        <v>10</v>
      </c>
      <c r="H502" s="65" t="s">
        <v>12</v>
      </c>
      <c r="I502" s="210" t="s">
        <v>1060</v>
      </c>
      <c r="J502" s="211"/>
      <c r="K502" s="214" t="s">
        <v>11</v>
      </c>
      <c r="L502" s="215"/>
      <c r="M502" s="210" t="s">
        <v>1096</v>
      </c>
      <c r="N502" s="211"/>
    </row>
    <row r="503" spans="1:14" s="103" customFormat="1" ht="18.75" customHeight="1" x14ac:dyDescent="0.7">
      <c r="A503" s="223" t="s">
        <v>1041</v>
      </c>
      <c r="B503" s="224"/>
      <c r="C503" s="224"/>
      <c r="D503" s="224"/>
      <c r="E503" s="225"/>
      <c r="F503" s="125" t="s">
        <v>4</v>
      </c>
      <c r="G503" s="35"/>
      <c r="H503" s="35"/>
      <c r="I503" s="246" t="s">
        <v>4</v>
      </c>
      <c r="J503" s="146"/>
      <c r="K503" s="80"/>
      <c r="L503" s="20" t="s">
        <v>4</v>
      </c>
      <c r="M503" s="176" t="s">
        <v>4</v>
      </c>
      <c r="N503" s="177"/>
    </row>
    <row r="504" spans="1:14" s="103" customFormat="1" ht="18.75" customHeight="1" x14ac:dyDescent="0.7">
      <c r="A504" s="19" t="s">
        <v>4</v>
      </c>
      <c r="B504" s="178" t="s">
        <v>81</v>
      </c>
      <c r="C504" s="136"/>
      <c r="D504" s="136"/>
      <c r="E504" s="137"/>
      <c r="F504" s="109" t="s">
        <v>4</v>
      </c>
      <c r="G504" s="33"/>
      <c r="H504" s="33"/>
      <c r="I504" s="183" t="s">
        <v>4</v>
      </c>
      <c r="J504" s="137"/>
      <c r="K504" s="77"/>
      <c r="L504" s="108" t="s">
        <v>4</v>
      </c>
      <c r="M504" s="174" t="s">
        <v>4</v>
      </c>
      <c r="N504" s="173"/>
    </row>
    <row r="505" spans="1:14" s="103" customFormat="1" ht="18.75" customHeight="1" x14ac:dyDescent="0.7">
      <c r="A505" s="19" t="s">
        <v>4</v>
      </c>
      <c r="B505" s="178" t="s">
        <v>107</v>
      </c>
      <c r="C505" s="136"/>
      <c r="D505" s="136"/>
      <c r="E505" s="137"/>
      <c r="F505" s="109" t="s">
        <v>4</v>
      </c>
      <c r="G505" s="33"/>
      <c r="H505" s="33"/>
      <c r="I505" s="183" t="s">
        <v>4</v>
      </c>
      <c r="J505" s="137"/>
      <c r="K505" s="77"/>
      <c r="L505" s="108" t="s">
        <v>4</v>
      </c>
      <c r="M505" s="174" t="s">
        <v>4</v>
      </c>
      <c r="N505" s="173"/>
    </row>
    <row r="506" spans="1:14" s="103" customFormat="1" ht="18.75" customHeight="1" x14ac:dyDescent="0.7">
      <c r="A506" s="21" t="s">
        <v>4</v>
      </c>
      <c r="B506" s="112" t="s">
        <v>4</v>
      </c>
      <c r="C506" s="168" t="s">
        <v>282</v>
      </c>
      <c r="D506" s="136"/>
      <c r="E506" s="137"/>
      <c r="F506" s="111">
        <v>0</v>
      </c>
      <c r="G506" s="120"/>
      <c r="H506" s="120"/>
      <c r="I506" s="189">
        <v>0</v>
      </c>
      <c r="J506" s="137"/>
      <c r="K506" s="77"/>
      <c r="L506" s="104" t="s">
        <v>22</v>
      </c>
      <c r="M506" s="189">
        <v>0</v>
      </c>
      <c r="N506" s="137"/>
    </row>
    <row r="507" spans="1:14" s="103" customFormat="1" ht="18.75" customHeight="1" x14ac:dyDescent="0.7">
      <c r="A507" s="179" t="s">
        <v>154</v>
      </c>
      <c r="B507" s="136"/>
      <c r="C507" s="136"/>
      <c r="D507" s="136"/>
      <c r="E507" s="137"/>
      <c r="F507" s="116">
        <f>F506</f>
        <v>0</v>
      </c>
      <c r="G507" s="116">
        <f t="shared" ref="G507:H507" si="82">G506</f>
        <v>0</v>
      </c>
      <c r="H507" s="116">
        <f t="shared" si="82"/>
        <v>0</v>
      </c>
      <c r="I507" s="216">
        <f>I506</f>
        <v>0</v>
      </c>
      <c r="J507" s="137"/>
      <c r="K507" s="77"/>
      <c r="L507" s="104" t="s">
        <v>22</v>
      </c>
      <c r="M507" s="216">
        <f>M506</f>
        <v>0</v>
      </c>
      <c r="N507" s="137"/>
    </row>
    <row r="508" spans="1:14" s="103" customFormat="1" ht="18.75" customHeight="1" x14ac:dyDescent="0.7">
      <c r="A508" s="19" t="s">
        <v>4</v>
      </c>
      <c r="B508" s="178" t="s">
        <v>298</v>
      </c>
      <c r="C508" s="136"/>
      <c r="D508" s="136"/>
      <c r="E508" s="137"/>
      <c r="F508" s="33" t="s">
        <v>4</v>
      </c>
      <c r="G508" s="33"/>
      <c r="H508" s="33"/>
      <c r="I508" s="183" t="s">
        <v>4</v>
      </c>
      <c r="J508" s="137"/>
      <c r="K508" s="76" t="s">
        <v>4</v>
      </c>
      <c r="L508" s="108" t="s">
        <v>4</v>
      </c>
      <c r="M508" s="174" t="s">
        <v>4</v>
      </c>
      <c r="N508" s="173"/>
    </row>
    <row r="509" spans="1:14" s="103" customFormat="1" ht="18.75" customHeight="1" x14ac:dyDescent="0.7">
      <c r="A509" s="21" t="s">
        <v>4</v>
      </c>
      <c r="B509" s="112" t="s">
        <v>4</v>
      </c>
      <c r="C509" s="168" t="s">
        <v>299</v>
      </c>
      <c r="D509" s="136"/>
      <c r="E509" s="137"/>
      <c r="F509" s="120">
        <v>0</v>
      </c>
      <c r="G509" s="120"/>
      <c r="H509" s="120"/>
      <c r="I509" s="189">
        <v>0</v>
      </c>
      <c r="J509" s="137"/>
      <c r="K509" s="77"/>
      <c r="L509" s="104" t="s">
        <v>22</v>
      </c>
      <c r="M509" s="172">
        <v>0</v>
      </c>
      <c r="N509" s="173"/>
    </row>
    <row r="510" spans="1:14" s="103" customFormat="1" ht="18.75" customHeight="1" x14ac:dyDescent="0.7">
      <c r="A510" s="179" t="s">
        <v>311</v>
      </c>
      <c r="B510" s="136"/>
      <c r="C510" s="136"/>
      <c r="D510" s="136"/>
      <c r="E510" s="137"/>
      <c r="F510" s="118">
        <v>0</v>
      </c>
      <c r="G510" s="118">
        <f>G509</f>
        <v>0</v>
      </c>
      <c r="H510" s="118">
        <f>H509</f>
        <v>0</v>
      </c>
      <c r="I510" s="208">
        <f>I509</f>
        <v>0</v>
      </c>
      <c r="J510" s="207"/>
      <c r="K510" s="77"/>
      <c r="L510" s="104" t="s">
        <v>22</v>
      </c>
      <c r="M510" s="184">
        <f>M509</f>
        <v>0</v>
      </c>
      <c r="N510" s="173"/>
    </row>
    <row r="511" spans="1:14" s="103" customFormat="1" ht="18.75" customHeight="1" x14ac:dyDescent="0.7">
      <c r="A511" s="179" t="s">
        <v>186</v>
      </c>
      <c r="B511" s="136"/>
      <c r="C511" s="136"/>
      <c r="D511" s="136"/>
      <c r="E511" s="137"/>
      <c r="F511" s="118">
        <v>0</v>
      </c>
      <c r="G511" s="118">
        <f>G507+G510</f>
        <v>0</v>
      </c>
      <c r="H511" s="118">
        <f>H507+H510</f>
        <v>0</v>
      </c>
      <c r="I511" s="208">
        <f>I510</f>
        <v>0</v>
      </c>
      <c r="J511" s="207"/>
      <c r="K511" s="77"/>
      <c r="L511" s="104" t="s">
        <v>22</v>
      </c>
      <c r="M511" s="184">
        <f>M510</f>
        <v>0</v>
      </c>
      <c r="N511" s="173"/>
    </row>
    <row r="512" spans="1:14" s="103" customFormat="1" ht="18.75" customHeight="1" x14ac:dyDescent="0.7">
      <c r="A512" s="19" t="s">
        <v>4</v>
      </c>
      <c r="B512" s="178" t="s">
        <v>191</v>
      </c>
      <c r="C512" s="136"/>
      <c r="D512" s="136"/>
      <c r="E512" s="137"/>
      <c r="F512" s="33" t="s">
        <v>4</v>
      </c>
      <c r="G512" s="33"/>
      <c r="H512" s="33"/>
      <c r="I512" s="174" t="s">
        <v>4</v>
      </c>
      <c r="J512" s="173"/>
      <c r="K512" s="77"/>
      <c r="L512" s="108" t="s">
        <v>4</v>
      </c>
      <c r="M512" s="174" t="s">
        <v>4</v>
      </c>
      <c r="N512" s="173"/>
    </row>
    <row r="513" spans="1:14" s="103" customFormat="1" ht="18.75" customHeight="1" x14ac:dyDescent="0.7">
      <c r="A513" s="19" t="s">
        <v>4</v>
      </c>
      <c r="B513" s="178" t="s">
        <v>472</v>
      </c>
      <c r="C513" s="136"/>
      <c r="D513" s="136"/>
      <c r="E513" s="137"/>
      <c r="F513" s="33" t="s">
        <v>4</v>
      </c>
      <c r="G513" s="33"/>
      <c r="H513" s="33"/>
      <c r="I513" s="174" t="s">
        <v>4</v>
      </c>
      <c r="J513" s="173"/>
      <c r="K513" s="77"/>
      <c r="L513" s="108" t="s">
        <v>4</v>
      </c>
      <c r="M513" s="174" t="s">
        <v>4</v>
      </c>
      <c r="N513" s="173"/>
    </row>
    <row r="514" spans="1:14" s="103" customFormat="1" ht="18.75" customHeight="1" x14ac:dyDescent="0.7">
      <c r="A514" s="21" t="s">
        <v>4</v>
      </c>
      <c r="B514" s="112" t="s">
        <v>4</v>
      </c>
      <c r="C514" s="168" t="s">
        <v>473</v>
      </c>
      <c r="D514" s="136"/>
      <c r="E514" s="137"/>
      <c r="F514" s="120" t="s">
        <v>4</v>
      </c>
      <c r="G514" s="120"/>
      <c r="H514" s="120"/>
      <c r="I514" s="172" t="s">
        <v>4</v>
      </c>
      <c r="J514" s="173"/>
      <c r="K514" s="77"/>
      <c r="L514" s="104" t="s">
        <v>4</v>
      </c>
      <c r="M514" s="172" t="s">
        <v>4</v>
      </c>
      <c r="N514" s="173"/>
    </row>
    <row r="515" spans="1:14" s="37" customFormat="1" ht="18.75" customHeight="1" x14ac:dyDescent="0.25">
      <c r="A515" s="36" t="s">
        <v>4</v>
      </c>
      <c r="B515" s="128" t="s">
        <v>4</v>
      </c>
      <c r="C515" s="128" t="s">
        <v>4</v>
      </c>
      <c r="D515" s="219" t="s">
        <v>678</v>
      </c>
      <c r="E515" s="170"/>
      <c r="F515" s="119" t="s">
        <v>679</v>
      </c>
      <c r="G515" s="119" t="s">
        <v>18</v>
      </c>
      <c r="H515" s="119" t="s">
        <v>18</v>
      </c>
      <c r="I515" s="175" t="s">
        <v>18</v>
      </c>
      <c r="J515" s="173"/>
      <c r="K515" s="77"/>
      <c r="L515" s="117" t="s">
        <v>22</v>
      </c>
      <c r="M515" s="175">
        <v>207000</v>
      </c>
      <c r="N515" s="173"/>
    </row>
    <row r="516" spans="1:14" s="37" customFormat="1" ht="18.75" customHeight="1" x14ac:dyDescent="0.25">
      <c r="A516" s="36" t="s">
        <v>4</v>
      </c>
      <c r="B516" s="128" t="s">
        <v>4</v>
      </c>
      <c r="C516" s="128" t="s">
        <v>4</v>
      </c>
      <c r="D516" s="219" t="s">
        <v>709</v>
      </c>
      <c r="E516" s="170"/>
      <c r="F516" s="119">
        <v>195200</v>
      </c>
      <c r="G516" s="119" t="s">
        <v>18</v>
      </c>
      <c r="H516" s="119">
        <v>84000</v>
      </c>
      <c r="I516" s="175">
        <v>0</v>
      </c>
      <c r="J516" s="173"/>
      <c r="K516" s="77"/>
      <c r="L516" s="117" t="s">
        <v>22</v>
      </c>
      <c r="M516" s="175"/>
      <c r="N516" s="173"/>
    </row>
    <row r="517" spans="1:14" s="37" customFormat="1" ht="18.75" customHeight="1" x14ac:dyDescent="0.25">
      <c r="A517" s="36" t="s">
        <v>4</v>
      </c>
      <c r="B517" s="128" t="s">
        <v>4</v>
      </c>
      <c r="C517" s="128" t="s">
        <v>4</v>
      </c>
      <c r="D517" s="219" t="s">
        <v>700</v>
      </c>
      <c r="E517" s="170"/>
      <c r="F517" s="119" t="s">
        <v>18</v>
      </c>
      <c r="G517" s="119" t="s">
        <v>18</v>
      </c>
      <c r="H517" s="119">
        <v>61000</v>
      </c>
      <c r="I517" s="175">
        <v>0</v>
      </c>
      <c r="J517" s="173"/>
      <c r="K517" s="77"/>
      <c r="L517" s="117" t="s">
        <v>22</v>
      </c>
      <c r="M517" s="175">
        <v>119700</v>
      </c>
      <c r="N517" s="173"/>
    </row>
    <row r="518" spans="1:14" s="37" customFormat="1" ht="18.75" customHeight="1" x14ac:dyDescent="0.25">
      <c r="A518" s="36" t="s">
        <v>4</v>
      </c>
      <c r="B518" s="128" t="s">
        <v>4</v>
      </c>
      <c r="C518" s="128" t="s">
        <v>4</v>
      </c>
      <c r="D518" s="219" t="s">
        <v>703</v>
      </c>
      <c r="E518" s="170"/>
      <c r="F518" s="119" t="s">
        <v>18</v>
      </c>
      <c r="G518" s="119">
        <v>105000</v>
      </c>
      <c r="H518" s="119">
        <v>95000</v>
      </c>
      <c r="I518" s="175">
        <v>0</v>
      </c>
      <c r="J518" s="173"/>
      <c r="K518" s="77"/>
      <c r="L518" s="117" t="s">
        <v>22</v>
      </c>
      <c r="M518" s="175">
        <v>105500</v>
      </c>
      <c r="N518" s="173"/>
    </row>
    <row r="519" spans="1:14" s="37" customFormat="1" ht="18.75" customHeight="1" x14ac:dyDescent="0.25">
      <c r="A519" s="36" t="s">
        <v>4</v>
      </c>
      <c r="B519" s="128" t="s">
        <v>4</v>
      </c>
      <c r="C519" s="128" t="s">
        <v>4</v>
      </c>
      <c r="D519" s="219" t="s">
        <v>688</v>
      </c>
      <c r="E519" s="170"/>
      <c r="F519" s="119" t="s">
        <v>687</v>
      </c>
      <c r="G519" s="119">
        <v>105000</v>
      </c>
      <c r="H519" s="119">
        <v>0</v>
      </c>
      <c r="I519" s="175">
        <v>199000</v>
      </c>
      <c r="J519" s="173"/>
      <c r="K519" s="77">
        <f t="shared" ref="K519:K529" si="83">(M519-I519)*100/M519</f>
        <v>0.5</v>
      </c>
      <c r="L519" s="117" t="s">
        <v>22</v>
      </c>
      <c r="M519" s="175">
        <v>200000</v>
      </c>
      <c r="N519" s="173"/>
    </row>
    <row r="520" spans="1:14" s="37" customFormat="1" ht="18.75" customHeight="1" x14ac:dyDescent="0.25">
      <c r="A520" s="36" t="s">
        <v>4</v>
      </c>
      <c r="B520" s="128" t="s">
        <v>4</v>
      </c>
      <c r="C520" s="128" t="s">
        <v>4</v>
      </c>
      <c r="D520" s="219" t="s">
        <v>1094</v>
      </c>
      <c r="E520" s="170"/>
      <c r="F520" s="119" t="s">
        <v>18</v>
      </c>
      <c r="G520" s="119" t="s">
        <v>18</v>
      </c>
      <c r="H520" s="119">
        <v>0</v>
      </c>
      <c r="I520" s="175">
        <v>219000</v>
      </c>
      <c r="J520" s="173"/>
      <c r="K520" s="77">
        <f t="shared" si="83"/>
        <v>-9.5</v>
      </c>
      <c r="L520" s="117" t="s">
        <v>22</v>
      </c>
      <c r="M520" s="175">
        <v>200000</v>
      </c>
      <c r="N520" s="173"/>
    </row>
    <row r="521" spans="1:14" s="37" customFormat="1" ht="18.75" customHeight="1" x14ac:dyDescent="0.25">
      <c r="A521" s="36" t="s">
        <v>4</v>
      </c>
      <c r="B521" s="128" t="s">
        <v>4</v>
      </c>
      <c r="C521" s="128" t="s">
        <v>4</v>
      </c>
      <c r="D521" s="219" t="s">
        <v>706</v>
      </c>
      <c r="E521" s="170"/>
      <c r="F521" s="119" t="s">
        <v>18</v>
      </c>
      <c r="G521" s="119">
        <v>150000</v>
      </c>
      <c r="H521" s="119">
        <v>48000</v>
      </c>
      <c r="I521" s="175">
        <v>0</v>
      </c>
      <c r="J521" s="173"/>
      <c r="K521" s="77"/>
      <c r="L521" s="117" t="s">
        <v>22</v>
      </c>
      <c r="M521" s="175">
        <v>207000</v>
      </c>
      <c r="N521" s="173"/>
    </row>
    <row r="522" spans="1:14" s="37" customFormat="1" ht="18.75" customHeight="1" x14ac:dyDescent="0.25">
      <c r="A522" s="36" t="s">
        <v>4</v>
      </c>
      <c r="B522" s="128" t="s">
        <v>4</v>
      </c>
      <c r="C522" s="128" t="s">
        <v>4</v>
      </c>
      <c r="D522" s="219" t="s">
        <v>724</v>
      </c>
      <c r="E522" s="170"/>
      <c r="F522" s="119" t="s">
        <v>18</v>
      </c>
      <c r="G522" s="119">
        <v>105000</v>
      </c>
      <c r="H522" s="119">
        <v>0</v>
      </c>
      <c r="I522" s="175" t="s">
        <v>18</v>
      </c>
      <c r="J522" s="173"/>
      <c r="K522" s="77"/>
      <c r="L522" s="117" t="s">
        <v>22</v>
      </c>
      <c r="M522" s="175">
        <v>200000</v>
      </c>
      <c r="N522" s="173"/>
    </row>
    <row r="523" spans="1:14" s="37" customFormat="1" ht="18.75" customHeight="1" x14ac:dyDescent="0.25">
      <c r="A523" s="36" t="s">
        <v>4</v>
      </c>
      <c r="B523" s="128" t="s">
        <v>4</v>
      </c>
      <c r="C523" s="128" t="s">
        <v>4</v>
      </c>
      <c r="D523" s="219" t="s">
        <v>682</v>
      </c>
      <c r="E523" s="170"/>
      <c r="F523" s="119">
        <v>99500</v>
      </c>
      <c r="G523" s="119">
        <v>152500</v>
      </c>
      <c r="H523" s="119">
        <v>0</v>
      </c>
      <c r="I523" s="175" t="s">
        <v>18</v>
      </c>
      <c r="J523" s="173"/>
      <c r="K523" s="77"/>
      <c r="L523" s="117" t="s">
        <v>22</v>
      </c>
      <c r="M523" s="175">
        <v>49600</v>
      </c>
      <c r="N523" s="173"/>
    </row>
    <row r="524" spans="1:14" s="37" customFormat="1" ht="18.75" customHeight="1" x14ac:dyDescent="0.25">
      <c r="A524" s="36" t="s">
        <v>4</v>
      </c>
      <c r="B524" s="128" t="s">
        <v>4</v>
      </c>
      <c r="C524" s="128" t="s">
        <v>4</v>
      </c>
      <c r="D524" s="219" t="s">
        <v>719</v>
      </c>
      <c r="E524" s="170"/>
      <c r="F524" s="119">
        <v>128000</v>
      </c>
      <c r="G524" s="119" t="s">
        <v>18</v>
      </c>
      <c r="H524" s="119">
        <v>119000</v>
      </c>
      <c r="I524" s="175">
        <v>0</v>
      </c>
      <c r="J524" s="173"/>
      <c r="K524" s="77"/>
      <c r="L524" s="117" t="s">
        <v>22</v>
      </c>
      <c r="M524" s="175">
        <v>0</v>
      </c>
      <c r="N524" s="173"/>
    </row>
    <row r="525" spans="1:14" s="103" customFormat="1" ht="18.75" customHeight="1" x14ac:dyDescent="0.7">
      <c r="A525" s="171" t="s">
        <v>4</v>
      </c>
      <c r="B525" s="158"/>
      <c r="C525" s="158"/>
      <c r="D525" s="158"/>
      <c r="E525" s="171" t="s">
        <v>4</v>
      </c>
      <c r="F525" s="158"/>
      <c r="G525" s="158"/>
      <c r="H525" s="158"/>
      <c r="I525" s="158"/>
      <c r="J525" s="171">
        <v>39</v>
      </c>
      <c r="K525" s="158"/>
      <c r="L525" s="158"/>
      <c r="M525" s="158"/>
      <c r="N525" s="158"/>
    </row>
    <row r="526" spans="1:14" s="103" customFormat="1" ht="21" customHeight="1" x14ac:dyDescent="0.7">
      <c r="A526" s="159" t="s">
        <v>1055</v>
      </c>
      <c r="B526" s="160"/>
      <c r="C526" s="160"/>
      <c r="D526" s="160"/>
      <c r="E526" s="161"/>
      <c r="F526" s="220" t="s">
        <v>5</v>
      </c>
      <c r="G526" s="221"/>
      <c r="H526" s="222"/>
      <c r="I526" s="210" t="s">
        <v>6</v>
      </c>
      <c r="J526" s="218"/>
      <c r="K526" s="218"/>
      <c r="L526" s="218"/>
      <c r="M526" s="218"/>
      <c r="N526" s="211"/>
    </row>
    <row r="527" spans="1:14" s="103" customFormat="1" ht="22.5" customHeight="1" x14ac:dyDescent="0.7">
      <c r="A527" s="162"/>
      <c r="B527" s="163"/>
      <c r="C527" s="163"/>
      <c r="D527" s="163"/>
      <c r="E527" s="164"/>
      <c r="F527" s="64" t="s">
        <v>9</v>
      </c>
      <c r="G527" s="65" t="s">
        <v>10</v>
      </c>
      <c r="H527" s="65" t="s">
        <v>12</v>
      </c>
      <c r="I527" s="210" t="s">
        <v>1060</v>
      </c>
      <c r="J527" s="211"/>
      <c r="K527" s="214" t="s">
        <v>11</v>
      </c>
      <c r="L527" s="215"/>
      <c r="M527" s="210" t="s">
        <v>1096</v>
      </c>
      <c r="N527" s="211"/>
    </row>
    <row r="528" spans="1:14" s="37" customFormat="1" ht="18.75" customHeight="1" x14ac:dyDescent="0.25">
      <c r="A528" s="36" t="s">
        <v>4</v>
      </c>
      <c r="B528" s="128" t="s">
        <v>4</v>
      </c>
      <c r="C528" s="128" t="s">
        <v>4</v>
      </c>
      <c r="D528" s="219" t="s">
        <v>1008</v>
      </c>
      <c r="E528" s="170"/>
      <c r="F528" s="119">
        <v>0</v>
      </c>
      <c r="G528" s="119" t="s">
        <v>18</v>
      </c>
      <c r="H528" s="119">
        <v>0</v>
      </c>
      <c r="I528" s="175" t="s">
        <v>18</v>
      </c>
      <c r="J528" s="173"/>
      <c r="K528" s="77"/>
      <c r="L528" s="117" t="s">
        <v>22</v>
      </c>
      <c r="M528" s="175">
        <v>0</v>
      </c>
      <c r="N528" s="173"/>
    </row>
    <row r="529" spans="1:14" s="37" customFormat="1" ht="18.75" customHeight="1" x14ac:dyDescent="0.25">
      <c r="A529" s="36" t="s">
        <v>4</v>
      </c>
      <c r="B529" s="128" t="s">
        <v>4</v>
      </c>
      <c r="C529" s="128" t="s">
        <v>4</v>
      </c>
      <c r="D529" s="219" t="s">
        <v>1008</v>
      </c>
      <c r="E529" s="170"/>
      <c r="F529" s="119" t="s">
        <v>687</v>
      </c>
      <c r="G529" s="119" t="s">
        <v>18</v>
      </c>
      <c r="H529" s="119">
        <v>116000</v>
      </c>
      <c r="I529" s="175">
        <v>191000</v>
      </c>
      <c r="J529" s="173"/>
      <c r="K529" s="77">
        <f t="shared" si="83"/>
        <v>3.0456852791878171</v>
      </c>
      <c r="L529" s="117" t="s">
        <v>22</v>
      </c>
      <c r="M529" s="175">
        <v>197000</v>
      </c>
      <c r="N529" s="173"/>
    </row>
    <row r="530" spans="1:14" s="37" customFormat="1" ht="18.75" customHeight="1" x14ac:dyDescent="0.25">
      <c r="A530" s="36" t="s">
        <v>4</v>
      </c>
      <c r="B530" s="128" t="s">
        <v>4</v>
      </c>
      <c r="C530" s="128" t="s">
        <v>4</v>
      </c>
      <c r="D530" s="219" t="s">
        <v>716</v>
      </c>
      <c r="E530" s="170"/>
      <c r="F530" s="119" t="s">
        <v>18</v>
      </c>
      <c r="G530" s="119">
        <v>150000</v>
      </c>
      <c r="H530" s="119">
        <v>119000</v>
      </c>
      <c r="I530" s="175">
        <v>0</v>
      </c>
      <c r="J530" s="173"/>
      <c r="K530" s="77"/>
      <c r="L530" s="117" t="s">
        <v>22</v>
      </c>
      <c r="M530" s="175"/>
      <c r="N530" s="173"/>
    </row>
    <row r="531" spans="1:14" s="37" customFormat="1" ht="18.75" customHeight="1" x14ac:dyDescent="0.25">
      <c r="A531" s="36" t="s">
        <v>4</v>
      </c>
      <c r="B531" s="128" t="s">
        <v>4</v>
      </c>
      <c r="C531" s="128" t="s">
        <v>4</v>
      </c>
      <c r="D531" s="219" t="s">
        <v>1118</v>
      </c>
      <c r="E531" s="170"/>
      <c r="F531" s="119">
        <v>0</v>
      </c>
      <c r="G531" s="119">
        <v>0</v>
      </c>
      <c r="H531" s="119">
        <v>0</v>
      </c>
      <c r="I531" s="175" t="s">
        <v>18</v>
      </c>
      <c r="J531" s="173"/>
      <c r="K531" s="77"/>
      <c r="L531" s="117" t="s">
        <v>22</v>
      </c>
      <c r="M531" s="175">
        <v>207000</v>
      </c>
      <c r="N531" s="173"/>
    </row>
    <row r="532" spans="1:14" s="37" customFormat="1" ht="18.75" customHeight="1" x14ac:dyDescent="0.25">
      <c r="A532" s="36" t="s">
        <v>4</v>
      </c>
      <c r="B532" s="128" t="s">
        <v>4</v>
      </c>
      <c r="C532" s="128" t="s">
        <v>4</v>
      </c>
      <c r="D532" s="219" t="s">
        <v>676</v>
      </c>
      <c r="E532" s="170"/>
      <c r="F532" s="119" t="s">
        <v>677</v>
      </c>
      <c r="G532" s="119">
        <v>149500</v>
      </c>
      <c r="H532" s="119">
        <v>0</v>
      </c>
      <c r="I532" s="175" t="s">
        <v>18</v>
      </c>
      <c r="J532" s="173"/>
      <c r="K532" s="77"/>
      <c r="L532" s="117" t="s">
        <v>22</v>
      </c>
      <c r="M532" s="175">
        <v>146000</v>
      </c>
      <c r="N532" s="173"/>
    </row>
    <row r="533" spans="1:14" s="37" customFormat="1" ht="21.75" customHeight="1" x14ac:dyDescent="0.25">
      <c r="A533" s="36" t="s">
        <v>4</v>
      </c>
      <c r="B533" s="128" t="s">
        <v>4</v>
      </c>
      <c r="C533" s="128" t="s">
        <v>4</v>
      </c>
      <c r="D533" s="219" t="s">
        <v>672</v>
      </c>
      <c r="E533" s="170"/>
      <c r="F533" s="119">
        <v>99000</v>
      </c>
      <c r="G533" s="119">
        <v>105000</v>
      </c>
      <c r="H533" s="119">
        <v>115000</v>
      </c>
      <c r="I533" s="175">
        <v>199000</v>
      </c>
      <c r="J533" s="173"/>
      <c r="K533" s="77">
        <f t="shared" ref="K533" si="84">(M533-I533)*100/M533</f>
        <v>-161.84210526315789</v>
      </c>
      <c r="L533" s="117" t="s">
        <v>22</v>
      </c>
      <c r="M533" s="175">
        <v>76000</v>
      </c>
      <c r="N533" s="173"/>
    </row>
    <row r="534" spans="1:14" s="37" customFormat="1" ht="21.75" customHeight="1" x14ac:dyDescent="0.25">
      <c r="A534" s="36" t="s">
        <v>4</v>
      </c>
      <c r="B534" s="128" t="s">
        <v>4</v>
      </c>
      <c r="C534" s="128" t="s">
        <v>4</v>
      </c>
      <c r="D534" s="219" t="s">
        <v>672</v>
      </c>
      <c r="E534" s="170"/>
      <c r="F534" s="119">
        <v>0</v>
      </c>
      <c r="G534" s="119">
        <v>0</v>
      </c>
      <c r="H534" s="119">
        <v>0</v>
      </c>
      <c r="I534" s="175">
        <v>0</v>
      </c>
      <c r="J534" s="173"/>
      <c r="K534" s="77">
        <f t="shared" ref="K534:K548" si="85">(M534-I534)*100/M534</f>
        <v>100</v>
      </c>
      <c r="L534" s="117" t="s">
        <v>22</v>
      </c>
      <c r="M534" s="175">
        <v>47000</v>
      </c>
      <c r="N534" s="173"/>
    </row>
    <row r="535" spans="1:14" s="103" customFormat="1" ht="18.75" customHeight="1" x14ac:dyDescent="0.7">
      <c r="A535" s="21" t="s">
        <v>4</v>
      </c>
      <c r="B535" s="112" t="s">
        <v>4</v>
      </c>
      <c r="C535" s="112" t="s">
        <v>4</v>
      </c>
      <c r="D535" s="169" t="s">
        <v>1009</v>
      </c>
      <c r="E535" s="170"/>
      <c r="F535" s="120" t="s">
        <v>18</v>
      </c>
      <c r="G535" s="120">
        <v>149000</v>
      </c>
      <c r="H535" s="120">
        <v>116000</v>
      </c>
      <c r="I535" s="172">
        <v>198000</v>
      </c>
      <c r="J535" s="173"/>
      <c r="K535" s="77">
        <f>(M535-I535)*100/M535</f>
        <v>1</v>
      </c>
      <c r="L535" s="104" t="s">
        <v>22</v>
      </c>
      <c r="M535" s="172">
        <v>200000</v>
      </c>
      <c r="N535" s="173"/>
    </row>
    <row r="536" spans="1:14" s="103" customFormat="1" ht="18" customHeight="1" x14ac:dyDescent="0.7">
      <c r="A536" s="21" t="s">
        <v>4</v>
      </c>
      <c r="B536" s="112" t="s">
        <v>4</v>
      </c>
      <c r="C536" s="168" t="s">
        <v>732</v>
      </c>
      <c r="D536" s="136"/>
      <c r="E536" s="137"/>
      <c r="F536" s="120" t="s">
        <v>4</v>
      </c>
      <c r="G536" s="120"/>
      <c r="H536" s="120"/>
      <c r="I536" s="172" t="s">
        <v>4</v>
      </c>
      <c r="J536" s="173"/>
      <c r="K536" s="77"/>
      <c r="L536" s="104" t="s">
        <v>4</v>
      </c>
      <c r="M536" s="172"/>
      <c r="N536" s="173"/>
    </row>
    <row r="537" spans="1:14" s="103" customFormat="1" ht="18.75" customHeight="1" x14ac:dyDescent="0.7">
      <c r="A537" s="21" t="s">
        <v>4</v>
      </c>
      <c r="B537" s="112" t="s">
        <v>4</v>
      </c>
      <c r="C537" s="112" t="s">
        <v>4</v>
      </c>
      <c r="D537" s="169" t="s">
        <v>738</v>
      </c>
      <c r="E537" s="170"/>
      <c r="F537" s="120" t="s">
        <v>18</v>
      </c>
      <c r="G537" s="120">
        <v>289000</v>
      </c>
      <c r="H537" s="120">
        <v>0</v>
      </c>
      <c r="I537" s="172" t="s">
        <v>18</v>
      </c>
      <c r="J537" s="173"/>
      <c r="K537" s="77"/>
      <c r="L537" s="104" t="s">
        <v>22</v>
      </c>
      <c r="M537" s="172"/>
      <c r="N537" s="173"/>
    </row>
    <row r="538" spans="1:14" s="103" customFormat="1" ht="18.75" customHeight="1" x14ac:dyDescent="0.7">
      <c r="A538" s="21" t="s">
        <v>4</v>
      </c>
      <c r="B538" s="112" t="s">
        <v>4</v>
      </c>
      <c r="C538" s="112" t="s">
        <v>4</v>
      </c>
      <c r="D538" s="169" t="s">
        <v>1114</v>
      </c>
      <c r="E538" s="170"/>
      <c r="F538" s="120" t="s">
        <v>18</v>
      </c>
      <c r="G538" s="120" t="s">
        <v>18</v>
      </c>
      <c r="H538" s="120">
        <v>189000</v>
      </c>
      <c r="I538" s="172">
        <v>0</v>
      </c>
      <c r="J538" s="173"/>
      <c r="K538" s="77"/>
      <c r="L538" s="104" t="s">
        <v>22</v>
      </c>
      <c r="M538" s="172"/>
      <c r="N538" s="173"/>
    </row>
    <row r="539" spans="1:14" s="103" customFormat="1" ht="18.75" customHeight="1" x14ac:dyDescent="0.7">
      <c r="A539" s="21" t="s">
        <v>4</v>
      </c>
      <c r="B539" s="112" t="s">
        <v>4</v>
      </c>
      <c r="C539" s="112" t="s">
        <v>4</v>
      </c>
      <c r="D539" s="169" t="s">
        <v>1115</v>
      </c>
      <c r="E539" s="170"/>
      <c r="F539" s="120" t="s">
        <v>18</v>
      </c>
      <c r="G539" s="120" t="s">
        <v>18</v>
      </c>
      <c r="H539" s="120">
        <v>153000</v>
      </c>
      <c r="I539" s="172">
        <v>0</v>
      </c>
      <c r="J539" s="173"/>
      <c r="K539" s="77"/>
      <c r="L539" s="104" t="s">
        <v>22</v>
      </c>
      <c r="M539" s="172"/>
      <c r="N539" s="173"/>
    </row>
    <row r="540" spans="1:14" s="103" customFormat="1" ht="18.75" customHeight="1" x14ac:dyDescent="0.7">
      <c r="A540" s="21" t="s">
        <v>4</v>
      </c>
      <c r="B540" s="112" t="s">
        <v>4</v>
      </c>
      <c r="C540" s="112" t="s">
        <v>4</v>
      </c>
      <c r="D540" s="169" t="s">
        <v>748</v>
      </c>
      <c r="E540" s="170"/>
      <c r="F540" s="120" t="s">
        <v>18</v>
      </c>
      <c r="G540" s="120" t="s">
        <v>18</v>
      </c>
      <c r="H540" s="120">
        <v>119965</v>
      </c>
      <c r="I540" s="172">
        <v>0</v>
      </c>
      <c r="J540" s="173"/>
      <c r="K540" s="77"/>
      <c r="L540" s="104" t="s">
        <v>22</v>
      </c>
      <c r="M540" s="172"/>
      <c r="N540" s="173"/>
    </row>
    <row r="541" spans="1:14" s="103" customFormat="1" ht="18.75" customHeight="1" x14ac:dyDescent="0.7">
      <c r="A541" s="21" t="s">
        <v>4</v>
      </c>
      <c r="B541" s="112" t="s">
        <v>4</v>
      </c>
      <c r="C541" s="112" t="s">
        <v>4</v>
      </c>
      <c r="D541" s="169" t="s">
        <v>1016</v>
      </c>
      <c r="E541" s="170"/>
      <c r="F541" s="120">
        <v>197700</v>
      </c>
      <c r="G541" s="120" t="s">
        <v>18</v>
      </c>
      <c r="H541" s="120">
        <v>164000</v>
      </c>
      <c r="I541" s="172" t="s">
        <v>18</v>
      </c>
      <c r="J541" s="173"/>
      <c r="K541" s="77"/>
      <c r="L541" s="104" t="s">
        <v>22</v>
      </c>
      <c r="M541" s="172">
        <v>193000</v>
      </c>
      <c r="N541" s="173"/>
    </row>
    <row r="542" spans="1:14" s="103" customFormat="1" ht="18.75" customHeight="1" x14ac:dyDescent="0.7">
      <c r="A542" s="21" t="s">
        <v>4</v>
      </c>
      <c r="B542" s="112" t="s">
        <v>4</v>
      </c>
      <c r="C542" s="112" t="s">
        <v>4</v>
      </c>
      <c r="D542" s="169" t="s">
        <v>1010</v>
      </c>
      <c r="E542" s="170"/>
      <c r="F542" s="120" t="s">
        <v>18</v>
      </c>
      <c r="G542" s="120" t="s">
        <v>18</v>
      </c>
      <c r="H542" s="120">
        <v>70000</v>
      </c>
      <c r="I542" s="172">
        <v>0</v>
      </c>
      <c r="J542" s="173"/>
      <c r="K542" s="77"/>
      <c r="L542" s="104" t="s">
        <v>22</v>
      </c>
      <c r="M542" s="172">
        <v>0</v>
      </c>
      <c r="N542" s="173"/>
    </row>
    <row r="543" spans="1:14" s="103" customFormat="1" ht="18.75" customHeight="1" x14ac:dyDescent="0.7">
      <c r="A543" s="21" t="s">
        <v>4</v>
      </c>
      <c r="B543" s="112" t="s">
        <v>4</v>
      </c>
      <c r="C543" s="112" t="s">
        <v>4</v>
      </c>
      <c r="D543" s="169" t="s">
        <v>1071</v>
      </c>
      <c r="E543" s="170"/>
      <c r="F543" s="120" t="s">
        <v>18</v>
      </c>
      <c r="G543" s="120" t="s">
        <v>18</v>
      </c>
      <c r="H543" s="120">
        <v>153000</v>
      </c>
      <c r="I543" s="172">
        <v>141000</v>
      </c>
      <c r="J543" s="173"/>
      <c r="K543" s="77"/>
      <c r="L543" s="104" t="s">
        <v>22</v>
      </c>
      <c r="M543" s="172">
        <v>0</v>
      </c>
      <c r="N543" s="173"/>
    </row>
    <row r="544" spans="1:14" s="103" customFormat="1" ht="18.75" customHeight="1" x14ac:dyDescent="0.7">
      <c r="A544" s="21" t="s">
        <v>4</v>
      </c>
      <c r="B544" s="112" t="s">
        <v>4</v>
      </c>
      <c r="C544" s="112" t="s">
        <v>4</v>
      </c>
      <c r="D544" s="226" t="s">
        <v>1017</v>
      </c>
      <c r="E544" s="169"/>
      <c r="F544" s="120">
        <v>147500</v>
      </c>
      <c r="G544" s="120" t="s">
        <v>18</v>
      </c>
      <c r="H544" s="120">
        <v>153000</v>
      </c>
      <c r="I544" s="227">
        <v>105000</v>
      </c>
      <c r="J544" s="228"/>
      <c r="K544" s="77">
        <f>(M544-I544)*100/M544</f>
        <v>45.595854922279791</v>
      </c>
      <c r="L544" s="104" t="s">
        <v>22</v>
      </c>
      <c r="M544" s="227">
        <v>193000</v>
      </c>
      <c r="N544" s="228"/>
    </row>
    <row r="545" spans="1:14" s="103" customFormat="1" ht="18" customHeight="1" x14ac:dyDescent="0.7">
      <c r="A545" s="21" t="s">
        <v>4</v>
      </c>
      <c r="B545" s="112" t="s">
        <v>4</v>
      </c>
      <c r="C545" s="112" t="s">
        <v>4</v>
      </c>
      <c r="D545" s="169" t="s">
        <v>747</v>
      </c>
      <c r="E545" s="170"/>
      <c r="F545" s="120" t="s">
        <v>18</v>
      </c>
      <c r="G545" s="120">
        <v>40000</v>
      </c>
      <c r="H545" s="120">
        <v>153000</v>
      </c>
      <c r="I545" s="172" t="s">
        <v>18</v>
      </c>
      <c r="J545" s="173"/>
      <c r="K545" s="77"/>
      <c r="L545" s="104" t="s">
        <v>22</v>
      </c>
      <c r="M545" s="172">
        <v>297000</v>
      </c>
      <c r="N545" s="173"/>
    </row>
    <row r="546" spans="1:14" s="103" customFormat="1" ht="17.25" customHeight="1" x14ac:dyDescent="0.7">
      <c r="A546" s="21" t="s">
        <v>4</v>
      </c>
      <c r="B546" s="112" t="s">
        <v>4</v>
      </c>
      <c r="C546" s="112" t="s">
        <v>4</v>
      </c>
      <c r="D546" s="226" t="s">
        <v>1013</v>
      </c>
      <c r="E546" s="169"/>
      <c r="F546" s="120">
        <v>197500</v>
      </c>
      <c r="G546" s="120" t="s">
        <v>18</v>
      </c>
      <c r="H546" s="120">
        <v>102000</v>
      </c>
      <c r="I546" s="227">
        <v>0</v>
      </c>
      <c r="J546" s="228"/>
      <c r="K546" s="77"/>
      <c r="L546" s="104" t="s">
        <v>22</v>
      </c>
      <c r="M546" s="227">
        <v>0</v>
      </c>
      <c r="N546" s="228"/>
    </row>
    <row r="547" spans="1:14" s="103" customFormat="1" ht="18.75" customHeight="1" x14ac:dyDescent="0.7">
      <c r="A547" s="21" t="s">
        <v>4</v>
      </c>
      <c r="B547" s="112" t="s">
        <v>4</v>
      </c>
      <c r="C547" s="112" t="s">
        <v>4</v>
      </c>
      <c r="D547" s="169" t="s">
        <v>740</v>
      </c>
      <c r="E547" s="170"/>
      <c r="F547" s="120" t="s">
        <v>18</v>
      </c>
      <c r="G547" s="120" t="s">
        <v>18</v>
      </c>
      <c r="H547" s="120">
        <v>115000</v>
      </c>
      <c r="I547" s="172">
        <v>0</v>
      </c>
      <c r="J547" s="173"/>
      <c r="K547" s="77"/>
      <c r="L547" s="104" t="s">
        <v>22</v>
      </c>
      <c r="M547" s="172">
        <v>0</v>
      </c>
      <c r="N547" s="173"/>
    </row>
    <row r="548" spans="1:14" s="37" customFormat="1" ht="18.75" customHeight="1" x14ac:dyDescent="0.25">
      <c r="A548" s="36" t="s">
        <v>4</v>
      </c>
      <c r="B548" s="128" t="s">
        <v>4</v>
      </c>
      <c r="C548" s="128" t="s">
        <v>4</v>
      </c>
      <c r="D548" s="219" t="s">
        <v>1119</v>
      </c>
      <c r="E548" s="170"/>
      <c r="F548" s="119" t="s">
        <v>18</v>
      </c>
      <c r="G548" s="120" t="s">
        <v>18</v>
      </c>
      <c r="H548" s="120"/>
      <c r="I548" s="175">
        <v>35000</v>
      </c>
      <c r="J548" s="173"/>
      <c r="K548" s="77">
        <f t="shared" si="85"/>
        <v>66.981132075471692</v>
      </c>
      <c r="L548" s="117" t="s">
        <v>22</v>
      </c>
      <c r="M548" s="175">
        <v>106000</v>
      </c>
      <c r="N548" s="173"/>
    </row>
    <row r="549" spans="1:14" s="37" customFormat="1" ht="18.75" customHeight="1" x14ac:dyDescent="0.25">
      <c r="A549" s="36" t="s">
        <v>4</v>
      </c>
      <c r="B549" s="128" t="s">
        <v>4</v>
      </c>
      <c r="C549" s="128" t="s">
        <v>4</v>
      </c>
      <c r="D549" s="219" t="s">
        <v>1119</v>
      </c>
      <c r="E549" s="170"/>
      <c r="F549" s="119" t="s">
        <v>18</v>
      </c>
      <c r="G549" s="120" t="s">
        <v>18</v>
      </c>
      <c r="H549" s="120"/>
      <c r="I549" s="175">
        <v>0</v>
      </c>
      <c r="J549" s="173"/>
      <c r="K549" s="77">
        <f t="shared" ref="K549" si="86">(M549-I549)*100/M549</f>
        <v>100</v>
      </c>
      <c r="L549" s="117" t="s">
        <v>22</v>
      </c>
      <c r="M549" s="175">
        <v>59000</v>
      </c>
      <c r="N549" s="173"/>
    </row>
    <row r="550" spans="1:14" s="103" customFormat="1" ht="18.75" customHeight="1" x14ac:dyDescent="0.7">
      <c r="A550" s="171" t="s">
        <v>4</v>
      </c>
      <c r="B550" s="158"/>
      <c r="C550" s="158"/>
      <c r="D550" s="158"/>
      <c r="E550" s="171" t="s">
        <v>4</v>
      </c>
      <c r="F550" s="158"/>
      <c r="G550" s="158"/>
      <c r="H550" s="158"/>
      <c r="I550" s="158"/>
      <c r="J550" s="171">
        <v>40</v>
      </c>
      <c r="K550" s="158"/>
      <c r="L550" s="158"/>
      <c r="M550" s="158"/>
      <c r="N550" s="158"/>
    </row>
    <row r="551" spans="1:14" s="103" customFormat="1" ht="21" customHeight="1" x14ac:dyDescent="0.7">
      <c r="A551" s="159" t="s">
        <v>1055</v>
      </c>
      <c r="B551" s="160"/>
      <c r="C551" s="160"/>
      <c r="D551" s="160"/>
      <c r="E551" s="161"/>
      <c r="F551" s="220" t="s">
        <v>5</v>
      </c>
      <c r="G551" s="221"/>
      <c r="H551" s="222"/>
      <c r="I551" s="210" t="s">
        <v>6</v>
      </c>
      <c r="J551" s="218"/>
      <c r="K551" s="218"/>
      <c r="L551" s="218"/>
      <c r="M551" s="218"/>
      <c r="N551" s="211"/>
    </row>
    <row r="552" spans="1:14" s="103" customFormat="1" ht="22.5" customHeight="1" x14ac:dyDescent="0.7">
      <c r="A552" s="162"/>
      <c r="B552" s="163"/>
      <c r="C552" s="163"/>
      <c r="D552" s="163"/>
      <c r="E552" s="164"/>
      <c r="F552" s="64" t="s">
        <v>9</v>
      </c>
      <c r="G552" s="65" t="s">
        <v>10</v>
      </c>
      <c r="H552" s="65" t="s">
        <v>12</v>
      </c>
      <c r="I552" s="210" t="s">
        <v>1060</v>
      </c>
      <c r="J552" s="211"/>
      <c r="K552" s="214" t="s">
        <v>11</v>
      </c>
      <c r="L552" s="215"/>
      <c r="M552" s="210" t="s">
        <v>1096</v>
      </c>
      <c r="N552" s="211"/>
    </row>
    <row r="553" spans="1:14" s="37" customFormat="1" ht="18.75" customHeight="1" x14ac:dyDescent="0.25">
      <c r="A553" s="36" t="s">
        <v>4</v>
      </c>
      <c r="B553" s="128" t="s">
        <v>4</v>
      </c>
      <c r="C553" s="128" t="s">
        <v>4</v>
      </c>
      <c r="D553" s="219" t="s">
        <v>1014</v>
      </c>
      <c r="E553" s="170"/>
      <c r="F553" s="119" t="s">
        <v>734</v>
      </c>
      <c r="G553" s="120">
        <v>52000</v>
      </c>
      <c r="H553" s="120"/>
      <c r="I553" s="175">
        <v>109000</v>
      </c>
      <c r="J553" s="173"/>
      <c r="K553" s="77"/>
      <c r="L553" s="117" t="s">
        <v>22</v>
      </c>
      <c r="M553" s="175">
        <v>0</v>
      </c>
      <c r="N553" s="173"/>
    </row>
    <row r="554" spans="1:14" s="37" customFormat="1" ht="18.75" customHeight="1" x14ac:dyDescent="0.25">
      <c r="A554" s="36" t="s">
        <v>4</v>
      </c>
      <c r="B554" s="128" t="s">
        <v>4</v>
      </c>
      <c r="C554" s="128" t="s">
        <v>4</v>
      </c>
      <c r="D554" s="219" t="s">
        <v>1014</v>
      </c>
      <c r="E554" s="170"/>
      <c r="F554" s="119">
        <v>0</v>
      </c>
      <c r="G554" s="120" t="s">
        <v>18</v>
      </c>
      <c r="H554" s="120"/>
      <c r="I554" s="175">
        <v>88000</v>
      </c>
      <c r="J554" s="173"/>
      <c r="K554" s="77"/>
      <c r="L554" s="117" t="s">
        <v>22</v>
      </c>
      <c r="M554" s="175">
        <v>0</v>
      </c>
      <c r="N554" s="173"/>
    </row>
    <row r="555" spans="1:14" s="103" customFormat="1" ht="18" customHeight="1" x14ac:dyDescent="0.7">
      <c r="A555" s="21" t="s">
        <v>4</v>
      </c>
      <c r="B555" s="112" t="s">
        <v>4</v>
      </c>
      <c r="C555" s="112" t="s">
        <v>4</v>
      </c>
      <c r="D555" s="169" t="s">
        <v>1088</v>
      </c>
      <c r="E555" s="170"/>
      <c r="F555" s="120" t="s">
        <v>18</v>
      </c>
      <c r="G555" s="120">
        <v>45000</v>
      </c>
      <c r="H555" s="120"/>
      <c r="I555" s="172" t="s">
        <v>18</v>
      </c>
      <c r="J555" s="173"/>
      <c r="K555" s="77"/>
      <c r="L555" s="104" t="s">
        <v>22</v>
      </c>
      <c r="M555" s="172">
        <v>0</v>
      </c>
      <c r="N555" s="173"/>
    </row>
    <row r="556" spans="1:14" s="103" customFormat="1" ht="18.75" customHeight="1" x14ac:dyDescent="0.7">
      <c r="A556" s="21" t="s">
        <v>4</v>
      </c>
      <c r="B556" s="112" t="s">
        <v>4</v>
      </c>
      <c r="C556" s="112" t="s">
        <v>4</v>
      </c>
      <c r="D556" s="169" t="s">
        <v>1072</v>
      </c>
      <c r="E556" s="170"/>
      <c r="F556" s="120" t="s">
        <v>18</v>
      </c>
      <c r="G556" s="120" t="s">
        <v>18</v>
      </c>
      <c r="H556" s="120"/>
      <c r="I556" s="172">
        <v>128000</v>
      </c>
      <c r="J556" s="173"/>
      <c r="K556" s="77"/>
      <c r="L556" s="104" t="s">
        <v>22</v>
      </c>
      <c r="M556" s="172"/>
      <c r="N556" s="173"/>
    </row>
    <row r="557" spans="1:14" s="103" customFormat="1" ht="18.75" customHeight="1" x14ac:dyDescent="0.7">
      <c r="A557" s="21" t="s">
        <v>4</v>
      </c>
      <c r="B557" s="112" t="s">
        <v>4</v>
      </c>
      <c r="C557" s="112" t="s">
        <v>4</v>
      </c>
      <c r="D557" s="169" t="s">
        <v>1072</v>
      </c>
      <c r="E557" s="170"/>
      <c r="F557" s="120" t="s">
        <v>18</v>
      </c>
      <c r="G557" s="120" t="s">
        <v>18</v>
      </c>
      <c r="H557" s="120"/>
      <c r="I557" s="172">
        <v>69000</v>
      </c>
      <c r="J557" s="173"/>
      <c r="K557" s="77"/>
      <c r="L557" s="104" t="s">
        <v>22</v>
      </c>
      <c r="M557" s="172">
        <v>0</v>
      </c>
      <c r="N557" s="173"/>
    </row>
    <row r="558" spans="1:14" s="103" customFormat="1" ht="18.75" customHeight="1" x14ac:dyDescent="0.7">
      <c r="A558" s="21" t="s">
        <v>4</v>
      </c>
      <c r="B558" s="112" t="s">
        <v>4</v>
      </c>
      <c r="C558" s="112" t="s">
        <v>4</v>
      </c>
      <c r="D558" s="169" t="s">
        <v>1073</v>
      </c>
      <c r="E558" s="170"/>
      <c r="F558" s="120" t="s">
        <v>18</v>
      </c>
      <c r="G558" s="120">
        <v>90706</v>
      </c>
      <c r="H558" s="120"/>
      <c r="I558" s="172">
        <v>97000</v>
      </c>
      <c r="J558" s="173"/>
      <c r="K558" s="77"/>
      <c r="L558" s="104" t="s">
        <v>22</v>
      </c>
      <c r="M558" s="172">
        <v>0</v>
      </c>
      <c r="N558" s="173"/>
    </row>
    <row r="559" spans="1:14" s="103" customFormat="1" ht="18.75" customHeight="1" x14ac:dyDescent="0.7">
      <c r="A559" s="21" t="s">
        <v>4</v>
      </c>
      <c r="B559" s="112" t="s">
        <v>4</v>
      </c>
      <c r="C559" s="112" t="s">
        <v>4</v>
      </c>
      <c r="D559" s="169" t="s">
        <v>1073</v>
      </c>
      <c r="E559" s="170"/>
      <c r="F559" s="120" t="s">
        <v>18</v>
      </c>
      <c r="G559" s="120" t="s">
        <v>18</v>
      </c>
      <c r="H559" s="120"/>
      <c r="I559" s="172">
        <v>102000</v>
      </c>
      <c r="J559" s="173"/>
      <c r="K559" s="77"/>
      <c r="L559" s="104" t="s">
        <v>22</v>
      </c>
      <c r="M559" s="172">
        <v>0</v>
      </c>
      <c r="N559" s="173"/>
    </row>
    <row r="560" spans="1:14" s="103" customFormat="1" ht="17.25" customHeight="1" x14ac:dyDescent="0.7">
      <c r="A560" s="21" t="s">
        <v>4</v>
      </c>
      <c r="B560" s="112" t="s">
        <v>4</v>
      </c>
      <c r="C560" s="112" t="s">
        <v>4</v>
      </c>
      <c r="D560" s="169" t="s">
        <v>1011</v>
      </c>
      <c r="E560" s="170"/>
      <c r="F560" s="120">
        <v>93103</v>
      </c>
      <c r="G560" s="120" t="s">
        <v>18</v>
      </c>
      <c r="H560" s="120"/>
      <c r="I560" s="172">
        <v>117000</v>
      </c>
      <c r="J560" s="173"/>
      <c r="K560" s="77"/>
      <c r="L560" s="104" t="s">
        <v>22</v>
      </c>
      <c r="M560" s="172">
        <v>0</v>
      </c>
      <c r="N560" s="173"/>
    </row>
    <row r="561" spans="1:14" s="103" customFormat="1" ht="18" customHeight="1" x14ac:dyDescent="0.7">
      <c r="A561" s="21" t="s">
        <v>4</v>
      </c>
      <c r="B561" s="112" t="s">
        <v>4</v>
      </c>
      <c r="C561" s="112" t="s">
        <v>4</v>
      </c>
      <c r="D561" s="169" t="s">
        <v>1074</v>
      </c>
      <c r="E561" s="170"/>
      <c r="F561" s="120" t="s">
        <v>18</v>
      </c>
      <c r="G561" s="120" t="s">
        <v>18</v>
      </c>
      <c r="H561" s="120"/>
      <c r="I561" s="172">
        <v>83000</v>
      </c>
      <c r="J561" s="173"/>
      <c r="K561" s="77"/>
      <c r="L561" s="104" t="s">
        <v>22</v>
      </c>
      <c r="M561" s="172">
        <v>0</v>
      </c>
      <c r="N561" s="173"/>
    </row>
    <row r="562" spans="1:14" s="103" customFormat="1" ht="18.75" customHeight="1" x14ac:dyDescent="0.7">
      <c r="A562" s="21" t="s">
        <v>4</v>
      </c>
      <c r="B562" s="112" t="s">
        <v>4</v>
      </c>
      <c r="C562" s="112" t="s">
        <v>4</v>
      </c>
      <c r="D562" s="169" t="s">
        <v>736</v>
      </c>
      <c r="E562" s="170"/>
      <c r="F562" s="120" t="s">
        <v>18</v>
      </c>
      <c r="G562" s="120">
        <v>49000</v>
      </c>
      <c r="H562" s="120"/>
      <c r="I562" s="172">
        <v>59000</v>
      </c>
      <c r="J562" s="173"/>
      <c r="K562" s="77"/>
      <c r="L562" s="104" t="s">
        <v>22</v>
      </c>
      <c r="M562" s="172">
        <v>0</v>
      </c>
      <c r="N562" s="173"/>
    </row>
    <row r="563" spans="1:14" s="103" customFormat="1" ht="18.75" customHeight="1" x14ac:dyDescent="0.7">
      <c r="A563" s="21" t="s">
        <v>4</v>
      </c>
      <c r="B563" s="112" t="s">
        <v>4</v>
      </c>
      <c r="C563" s="112" t="s">
        <v>4</v>
      </c>
      <c r="D563" s="169" t="s">
        <v>1015</v>
      </c>
      <c r="E563" s="170"/>
      <c r="F563" s="120" t="s">
        <v>18</v>
      </c>
      <c r="G563" s="120" t="s">
        <v>18</v>
      </c>
      <c r="H563" s="120"/>
      <c r="I563" s="172" t="s">
        <v>18</v>
      </c>
      <c r="J563" s="173"/>
      <c r="K563" s="77"/>
      <c r="L563" s="104" t="s">
        <v>22</v>
      </c>
      <c r="M563" s="172">
        <v>0</v>
      </c>
      <c r="N563" s="173"/>
    </row>
    <row r="564" spans="1:14" s="103" customFormat="1" ht="18" customHeight="1" x14ac:dyDescent="0.7">
      <c r="A564" s="21" t="s">
        <v>4</v>
      </c>
      <c r="B564" s="112" t="s">
        <v>4</v>
      </c>
      <c r="C564" s="112" t="s">
        <v>4</v>
      </c>
      <c r="D564" s="169" t="s">
        <v>1012</v>
      </c>
      <c r="E564" s="170"/>
      <c r="F564" s="120" t="s">
        <v>18</v>
      </c>
      <c r="G564" s="120">
        <v>47000</v>
      </c>
      <c r="H564" s="120"/>
      <c r="I564" s="172" t="s">
        <v>18</v>
      </c>
      <c r="J564" s="173"/>
      <c r="K564" s="77"/>
      <c r="L564" s="104" t="s">
        <v>22</v>
      </c>
      <c r="M564" s="172">
        <v>0</v>
      </c>
      <c r="N564" s="173"/>
    </row>
    <row r="565" spans="1:14" s="103" customFormat="1" ht="18.75" customHeight="1" x14ac:dyDescent="0.7">
      <c r="A565" s="21" t="s">
        <v>4</v>
      </c>
      <c r="B565" s="112" t="s">
        <v>4</v>
      </c>
      <c r="C565" s="112" t="s">
        <v>4</v>
      </c>
      <c r="D565" s="169" t="s">
        <v>1075</v>
      </c>
      <c r="E565" s="170"/>
      <c r="F565" s="120" t="s">
        <v>18</v>
      </c>
      <c r="G565" s="120" t="s">
        <v>18</v>
      </c>
      <c r="H565" s="120"/>
      <c r="I565" s="172">
        <v>130000</v>
      </c>
      <c r="J565" s="173"/>
      <c r="K565" s="77"/>
      <c r="L565" s="104" t="s">
        <v>22</v>
      </c>
      <c r="M565" s="172">
        <v>0</v>
      </c>
      <c r="N565" s="173"/>
    </row>
    <row r="566" spans="1:14" s="103" customFormat="1" ht="18.75" customHeight="1" x14ac:dyDescent="0.7">
      <c r="A566" s="21" t="s">
        <v>4</v>
      </c>
      <c r="B566" s="112" t="s">
        <v>4</v>
      </c>
      <c r="C566" s="112" t="s">
        <v>4</v>
      </c>
      <c r="D566" s="169" t="s">
        <v>1075</v>
      </c>
      <c r="E566" s="170"/>
      <c r="F566" s="120" t="s">
        <v>18</v>
      </c>
      <c r="G566" s="120" t="s">
        <v>18</v>
      </c>
      <c r="H566" s="120"/>
      <c r="I566" s="172">
        <v>69000</v>
      </c>
      <c r="J566" s="173"/>
      <c r="K566" s="77"/>
      <c r="L566" s="104" t="s">
        <v>22</v>
      </c>
      <c r="M566" s="172">
        <v>0</v>
      </c>
      <c r="N566" s="173"/>
    </row>
    <row r="567" spans="1:14" s="103" customFormat="1" ht="18.75" customHeight="1" x14ac:dyDescent="0.7">
      <c r="A567" s="21" t="s">
        <v>4</v>
      </c>
      <c r="B567" s="112" t="s">
        <v>4</v>
      </c>
      <c r="C567" s="112" t="s">
        <v>4</v>
      </c>
      <c r="D567" s="169" t="s">
        <v>960</v>
      </c>
      <c r="E567" s="170"/>
      <c r="F567" s="120" t="s">
        <v>18</v>
      </c>
      <c r="G567" s="120" t="s">
        <v>18</v>
      </c>
      <c r="H567" s="120"/>
      <c r="I567" s="172" t="s">
        <v>18</v>
      </c>
      <c r="J567" s="173"/>
      <c r="K567" s="77"/>
      <c r="L567" s="104" t="s">
        <v>22</v>
      </c>
      <c r="M567" s="172">
        <v>0</v>
      </c>
      <c r="N567" s="173"/>
    </row>
    <row r="568" spans="1:14" s="103" customFormat="1" ht="18" customHeight="1" x14ac:dyDescent="0.7">
      <c r="A568" s="21" t="s">
        <v>4</v>
      </c>
      <c r="B568" s="112" t="s">
        <v>4</v>
      </c>
      <c r="C568" s="112" t="s">
        <v>4</v>
      </c>
      <c r="D568" s="169" t="s">
        <v>1018</v>
      </c>
      <c r="E568" s="170"/>
      <c r="F568" s="120">
        <v>11560</v>
      </c>
      <c r="G568" s="120" t="s">
        <v>18</v>
      </c>
      <c r="H568" s="120"/>
      <c r="I568" s="172" t="s">
        <v>18</v>
      </c>
      <c r="J568" s="173"/>
      <c r="K568" s="77"/>
      <c r="L568" s="104" t="s">
        <v>22</v>
      </c>
      <c r="M568" s="172">
        <v>0</v>
      </c>
      <c r="N568" s="173"/>
    </row>
    <row r="569" spans="1:14" s="103" customFormat="1" ht="18.75" customHeight="1" x14ac:dyDescent="0.7">
      <c r="A569" s="179" t="s">
        <v>476</v>
      </c>
      <c r="B569" s="136"/>
      <c r="C569" s="136"/>
      <c r="D569" s="136"/>
      <c r="E569" s="137"/>
      <c r="F569" s="118">
        <f>F515+F516+F517+F518+F519+F520+F521+F522+F523+F524+F528+F529+F530+F531+F532+F533+F534+F535+F537+F538+F539+F540+F541+F542+F543+F544+F545+F546+F547+F548+F549+F553+F554+F555+F556+F557+F558+F559+F560+F561+F562+F563+F564+F565+F566+F567+F568</f>
        <v>1655667.83</v>
      </c>
      <c r="G569" s="118">
        <f t="shared" ref="G569:H569" si="87">G515+G516+G517+G518+G519+G520+G521+G522+G523+G524+G528+G529+G530+G531+G532+G533+G534+G535+G537+G538+G539+G540+G541+G542+G543+G544+G545+G546+G547+G548+G549+G553+G554+G555+G556+G557+G558+G559+G560+G561+G562+G563+G564+G565+G566+G567+G568</f>
        <v>1783706</v>
      </c>
      <c r="H569" s="118">
        <f t="shared" si="87"/>
        <v>2244965</v>
      </c>
      <c r="I569" s="184">
        <f>I515+I516+I517+I518+I519+I520+I521+I522+I523+I524+I528+I529+I530+I531+I532+I533+I534+I535+I537+I538+I539+I540+I541+I542+I543+I544+I545+I546+I547+I548+I549+I553+I554+I555+I556+I557+I558+I559+I560+I561+I562+I563+I564+I565+I566+I567+I568</f>
        <v>2338000</v>
      </c>
      <c r="J569" s="173"/>
      <c r="K569" s="78">
        <f>(M569-I569)*100/M569</f>
        <v>22.320419961459233</v>
      </c>
      <c r="L569" s="108" t="s">
        <v>22</v>
      </c>
      <c r="M569" s="184">
        <f>M515+M516+M517+M518+M519+M520+M521+M522+M523+M524+M528+M529+M530+M531+M532+M533+M534+M535+M537+M538+M539+M540+M541+M542+M543+M544+M545+M546+M547+M548+M549+M553+M554+M555+M556+M557+M558+M559+M560+M561+M562+M563+M564+M565+M566+M567+M568</f>
        <v>3009800</v>
      </c>
      <c r="N569" s="173"/>
    </row>
    <row r="570" spans="1:14" s="103" customFormat="1" ht="18.75" customHeight="1" x14ac:dyDescent="0.7">
      <c r="A570" s="179" t="s">
        <v>219</v>
      </c>
      <c r="B570" s="136"/>
      <c r="C570" s="136"/>
      <c r="D570" s="136"/>
      <c r="E570" s="137"/>
      <c r="F570" s="118">
        <f>F569</f>
        <v>1655667.83</v>
      </c>
      <c r="G570" s="118">
        <f>G569</f>
        <v>1783706</v>
      </c>
      <c r="H570" s="118">
        <f t="shared" ref="H570" si="88">H569</f>
        <v>2244965</v>
      </c>
      <c r="I570" s="184">
        <f>I569</f>
        <v>2338000</v>
      </c>
      <c r="J570" s="173"/>
      <c r="K570" s="78">
        <f>(M570-I570)*100/M570</f>
        <v>22.320419961459233</v>
      </c>
      <c r="L570" s="108" t="s">
        <v>22</v>
      </c>
      <c r="M570" s="184">
        <f>M569</f>
        <v>3009800</v>
      </c>
      <c r="N570" s="173"/>
    </row>
    <row r="571" spans="1:14" s="103" customFormat="1" ht="18.75" customHeight="1" x14ac:dyDescent="0.7">
      <c r="A571" s="19" t="s">
        <v>4</v>
      </c>
      <c r="B571" s="178" t="s">
        <v>225</v>
      </c>
      <c r="C571" s="136"/>
      <c r="D571" s="136"/>
      <c r="E571" s="137"/>
      <c r="F571" s="109" t="s">
        <v>4</v>
      </c>
      <c r="G571" s="33"/>
      <c r="H571" s="33"/>
      <c r="I571" s="174" t="s">
        <v>4</v>
      </c>
      <c r="J571" s="173"/>
      <c r="K571" s="77"/>
      <c r="L571" s="108" t="s">
        <v>4</v>
      </c>
      <c r="M571" s="174" t="s">
        <v>4</v>
      </c>
      <c r="N571" s="173"/>
    </row>
    <row r="572" spans="1:14" s="103" customFormat="1" ht="18.75" customHeight="1" x14ac:dyDescent="0.7">
      <c r="A572" s="19" t="s">
        <v>4</v>
      </c>
      <c r="B572" s="178" t="s">
        <v>226</v>
      </c>
      <c r="C572" s="136"/>
      <c r="D572" s="136"/>
      <c r="E572" s="137"/>
      <c r="F572" s="109" t="s">
        <v>4</v>
      </c>
      <c r="G572" s="33"/>
      <c r="H572" s="33"/>
      <c r="I572" s="174" t="s">
        <v>4</v>
      </c>
      <c r="J572" s="173"/>
      <c r="K572" s="77"/>
      <c r="L572" s="108" t="s">
        <v>4</v>
      </c>
      <c r="M572" s="174" t="s">
        <v>4</v>
      </c>
      <c r="N572" s="173"/>
    </row>
    <row r="573" spans="1:14" s="103" customFormat="1" ht="18.75" customHeight="1" x14ac:dyDescent="0.7">
      <c r="A573" s="21" t="s">
        <v>4</v>
      </c>
      <c r="B573" s="112" t="s">
        <v>4</v>
      </c>
      <c r="C573" s="168" t="s">
        <v>227</v>
      </c>
      <c r="D573" s="136"/>
      <c r="E573" s="137"/>
      <c r="F573" s="120"/>
      <c r="G573" s="120"/>
      <c r="H573" s="120"/>
      <c r="I573" s="172"/>
      <c r="J573" s="173"/>
      <c r="K573" s="77"/>
      <c r="L573" s="104"/>
      <c r="M573" s="172"/>
      <c r="N573" s="173"/>
    </row>
    <row r="574" spans="1:14" s="103" customFormat="1" ht="18.75" customHeight="1" x14ac:dyDescent="0.7">
      <c r="A574" s="21" t="s">
        <v>4</v>
      </c>
      <c r="B574" s="112" t="s">
        <v>4</v>
      </c>
      <c r="C574" s="112" t="s">
        <v>4</v>
      </c>
      <c r="D574" s="168" t="s">
        <v>1076</v>
      </c>
      <c r="E574" s="137"/>
      <c r="F574" s="120">
        <v>99697</v>
      </c>
      <c r="G574" s="120">
        <v>149284.26</v>
      </c>
      <c r="H574" s="120" t="s">
        <v>18</v>
      </c>
      <c r="I574" s="172">
        <v>250000</v>
      </c>
      <c r="J574" s="173"/>
      <c r="K574" s="77"/>
      <c r="L574" s="104" t="s">
        <v>22</v>
      </c>
      <c r="M574" s="172" t="s">
        <v>18</v>
      </c>
      <c r="N574" s="173"/>
    </row>
    <row r="575" spans="1:14" s="103" customFormat="1" ht="18.75" customHeight="1" x14ac:dyDescent="0.7">
      <c r="A575" s="171" t="s">
        <v>4</v>
      </c>
      <c r="B575" s="158"/>
      <c r="C575" s="158"/>
      <c r="D575" s="158"/>
      <c r="E575" s="171" t="s">
        <v>4</v>
      </c>
      <c r="F575" s="158"/>
      <c r="G575" s="158"/>
      <c r="H575" s="158"/>
      <c r="I575" s="158"/>
      <c r="J575" s="171">
        <v>41</v>
      </c>
      <c r="K575" s="158"/>
      <c r="L575" s="158"/>
      <c r="M575" s="158"/>
      <c r="N575" s="158"/>
    </row>
    <row r="576" spans="1:14" s="103" customFormat="1" ht="21.75" customHeight="1" x14ac:dyDescent="0.7">
      <c r="A576" s="159" t="s">
        <v>1055</v>
      </c>
      <c r="B576" s="160"/>
      <c r="C576" s="160"/>
      <c r="D576" s="160"/>
      <c r="E576" s="161"/>
      <c r="F576" s="220" t="s">
        <v>5</v>
      </c>
      <c r="G576" s="221"/>
      <c r="H576" s="222"/>
      <c r="I576" s="210" t="s">
        <v>6</v>
      </c>
      <c r="J576" s="218"/>
      <c r="K576" s="218"/>
      <c r="L576" s="218"/>
      <c r="M576" s="218"/>
      <c r="N576" s="211"/>
    </row>
    <row r="577" spans="1:14" s="103" customFormat="1" ht="24" customHeight="1" x14ac:dyDescent="0.7">
      <c r="A577" s="162"/>
      <c r="B577" s="163"/>
      <c r="C577" s="163"/>
      <c r="D577" s="163"/>
      <c r="E577" s="164"/>
      <c r="F577" s="64" t="s">
        <v>9</v>
      </c>
      <c r="G577" s="65" t="s">
        <v>10</v>
      </c>
      <c r="H577" s="65" t="s">
        <v>12</v>
      </c>
      <c r="I577" s="210" t="s">
        <v>1060</v>
      </c>
      <c r="J577" s="211"/>
      <c r="K577" s="214" t="s">
        <v>11</v>
      </c>
      <c r="L577" s="215"/>
      <c r="M577" s="210" t="s">
        <v>1096</v>
      </c>
      <c r="N577" s="211"/>
    </row>
    <row r="578" spans="1:14" s="103" customFormat="1" ht="18.75" customHeight="1" x14ac:dyDescent="0.7">
      <c r="A578" s="21" t="s">
        <v>4</v>
      </c>
      <c r="B578" s="112" t="s">
        <v>4</v>
      </c>
      <c r="C578" s="112" t="s">
        <v>4</v>
      </c>
      <c r="D578" s="168" t="s">
        <v>1019</v>
      </c>
      <c r="E578" s="137"/>
      <c r="F578" s="120">
        <v>99477.9</v>
      </c>
      <c r="G578" s="120" t="s">
        <v>18</v>
      </c>
      <c r="H578" s="120" t="s">
        <v>18</v>
      </c>
      <c r="I578" s="172" t="s">
        <v>18</v>
      </c>
      <c r="J578" s="173"/>
      <c r="K578" s="77"/>
      <c r="L578" s="104" t="s">
        <v>22</v>
      </c>
      <c r="M578" s="172" t="s">
        <v>18</v>
      </c>
      <c r="N578" s="173"/>
    </row>
    <row r="579" spans="1:14" s="103" customFormat="1" ht="18.75" customHeight="1" x14ac:dyDescent="0.7">
      <c r="A579" s="21" t="s">
        <v>4</v>
      </c>
      <c r="B579" s="112" t="s">
        <v>4</v>
      </c>
      <c r="C579" s="112" t="s">
        <v>4</v>
      </c>
      <c r="D579" s="168" t="s">
        <v>962</v>
      </c>
      <c r="E579" s="137"/>
      <c r="F579" s="120">
        <v>90969.26</v>
      </c>
      <c r="G579" s="120" t="s">
        <v>18</v>
      </c>
      <c r="H579" s="120" t="s">
        <v>18</v>
      </c>
      <c r="I579" s="172" t="s">
        <v>18</v>
      </c>
      <c r="J579" s="173"/>
      <c r="K579" s="77"/>
      <c r="L579" s="104" t="s">
        <v>22</v>
      </c>
      <c r="M579" s="172" t="s">
        <v>18</v>
      </c>
      <c r="N579" s="173"/>
    </row>
    <row r="580" spans="1:14" s="103" customFormat="1" ht="18.75" customHeight="1" x14ac:dyDescent="0.7">
      <c r="A580" s="21" t="s">
        <v>4</v>
      </c>
      <c r="B580" s="112" t="s">
        <v>4</v>
      </c>
      <c r="C580" s="112" t="s">
        <v>4</v>
      </c>
      <c r="D580" s="168" t="s">
        <v>1021</v>
      </c>
      <c r="E580" s="137"/>
      <c r="F580" s="120">
        <v>99776.43</v>
      </c>
      <c r="G580" s="120" t="s">
        <v>18</v>
      </c>
      <c r="H580" s="120" t="s">
        <v>18</v>
      </c>
      <c r="I580" s="172" t="s">
        <v>18</v>
      </c>
      <c r="J580" s="173"/>
      <c r="K580" s="77"/>
      <c r="L580" s="104" t="s">
        <v>22</v>
      </c>
      <c r="M580" s="172" t="s">
        <v>18</v>
      </c>
      <c r="N580" s="173"/>
    </row>
    <row r="581" spans="1:14" s="103" customFormat="1" ht="18.75" customHeight="1" x14ac:dyDescent="0.7">
      <c r="A581" s="21" t="s">
        <v>4</v>
      </c>
      <c r="B581" s="112" t="s">
        <v>4</v>
      </c>
      <c r="C581" s="112" t="s">
        <v>4</v>
      </c>
      <c r="D581" s="168" t="s">
        <v>1022</v>
      </c>
      <c r="E581" s="137"/>
      <c r="F581" s="120">
        <v>78300.460000000006</v>
      </c>
      <c r="G581" s="120" t="s">
        <v>18</v>
      </c>
      <c r="H581" s="120" t="s">
        <v>18</v>
      </c>
      <c r="I581" s="172" t="s">
        <v>18</v>
      </c>
      <c r="J581" s="173"/>
      <c r="K581" s="77"/>
      <c r="L581" s="104" t="s">
        <v>22</v>
      </c>
      <c r="M581" s="172" t="s">
        <v>18</v>
      </c>
      <c r="N581" s="173"/>
    </row>
    <row r="582" spans="1:14" s="103" customFormat="1" ht="18.75" customHeight="1" x14ac:dyDescent="0.7">
      <c r="A582" s="21" t="s">
        <v>4</v>
      </c>
      <c r="B582" s="112" t="s">
        <v>4</v>
      </c>
      <c r="C582" s="112" t="s">
        <v>4</v>
      </c>
      <c r="D582" s="168" t="s">
        <v>963</v>
      </c>
      <c r="E582" s="137"/>
      <c r="F582" s="120">
        <v>193594.03</v>
      </c>
      <c r="G582" s="120" t="s">
        <v>18</v>
      </c>
      <c r="H582" s="120" t="s">
        <v>18</v>
      </c>
      <c r="I582" s="172" t="s">
        <v>18</v>
      </c>
      <c r="J582" s="173"/>
      <c r="K582" s="77"/>
      <c r="L582" s="104" t="s">
        <v>22</v>
      </c>
      <c r="M582" s="172" t="s">
        <v>18</v>
      </c>
      <c r="N582" s="173"/>
    </row>
    <row r="583" spans="1:14" s="103" customFormat="1" ht="18.75" customHeight="1" x14ac:dyDescent="0.7">
      <c r="A583" s="21" t="s">
        <v>4</v>
      </c>
      <c r="B583" s="112" t="s">
        <v>4</v>
      </c>
      <c r="C583" s="112" t="s">
        <v>4</v>
      </c>
      <c r="D583" s="168" t="s">
        <v>1077</v>
      </c>
      <c r="E583" s="137"/>
      <c r="F583" s="120" t="s">
        <v>18</v>
      </c>
      <c r="G583" s="120" t="s">
        <v>18</v>
      </c>
      <c r="H583" s="120" t="s">
        <v>18</v>
      </c>
      <c r="I583" s="172">
        <v>200000</v>
      </c>
      <c r="J583" s="173"/>
      <c r="K583" s="77"/>
      <c r="L583" s="104" t="s">
        <v>22</v>
      </c>
      <c r="M583" s="172" t="s">
        <v>18</v>
      </c>
      <c r="N583" s="173"/>
    </row>
    <row r="584" spans="1:14" s="103" customFormat="1" ht="18.75" customHeight="1" x14ac:dyDescent="0.7">
      <c r="A584" s="21" t="s">
        <v>4</v>
      </c>
      <c r="B584" s="112" t="s">
        <v>4</v>
      </c>
      <c r="C584" s="112" t="s">
        <v>4</v>
      </c>
      <c r="D584" s="168" t="s">
        <v>1023</v>
      </c>
      <c r="E584" s="137"/>
      <c r="F584" s="120">
        <v>46849.95</v>
      </c>
      <c r="G584" s="120" t="s">
        <v>18</v>
      </c>
      <c r="H584" s="120" t="s">
        <v>18</v>
      </c>
      <c r="I584" s="172" t="s">
        <v>18</v>
      </c>
      <c r="J584" s="173"/>
      <c r="K584" s="77"/>
      <c r="L584" s="104" t="s">
        <v>22</v>
      </c>
      <c r="M584" s="172" t="s">
        <v>18</v>
      </c>
      <c r="N584" s="173"/>
    </row>
    <row r="585" spans="1:14" s="103" customFormat="1" ht="18.75" customHeight="1" x14ac:dyDescent="0.7">
      <c r="A585" s="21" t="s">
        <v>4</v>
      </c>
      <c r="B585" s="112" t="s">
        <v>4</v>
      </c>
      <c r="C585" s="112" t="s">
        <v>4</v>
      </c>
      <c r="D585" s="168" t="s">
        <v>964</v>
      </c>
      <c r="E585" s="137"/>
      <c r="F585" s="120">
        <v>64009.54</v>
      </c>
      <c r="G585" s="120" t="s">
        <v>18</v>
      </c>
      <c r="H585" s="120" t="s">
        <v>18</v>
      </c>
      <c r="I585" s="172" t="s">
        <v>18</v>
      </c>
      <c r="J585" s="173"/>
      <c r="K585" s="77"/>
      <c r="L585" s="104" t="s">
        <v>22</v>
      </c>
      <c r="M585" s="172" t="s">
        <v>18</v>
      </c>
      <c r="N585" s="173"/>
    </row>
    <row r="586" spans="1:14" s="103" customFormat="1" ht="18.75" customHeight="1" x14ac:dyDescent="0.7">
      <c r="A586" s="21" t="s">
        <v>4</v>
      </c>
      <c r="B586" s="112" t="s">
        <v>4</v>
      </c>
      <c r="C586" s="112" t="s">
        <v>4</v>
      </c>
      <c r="D586" s="168" t="s">
        <v>1076</v>
      </c>
      <c r="E586" s="137"/>
      <c r="F586" s="120">
        <v>198324.5</v>
      </c>
      <c r="G586" s="120" t="s">
        <v>18</v>
      </c>
      <c r="H586" s="120" t="s">
        <v>18</v>
      </c>
      <c r="I586" s="172">
        <v>150000</v>
      </c>
      <c r="J586" s="173"/>
      <c r="K586" s="77"/>
      <c r="L586" s="104" t="s">
        <v>22</v>
      </c>
      <c r="M586" s="172" t="s">
        <v>18</v>
      </c>
      <c r="N586" s="173"/>
    </row>
    <row r="587" spans="1:14" s="103" customFormat="1" ht="18.75" customHeight="1" x14ac:dyDescent="0.7">
      <c r="A587" s="21" t="s">
        <v>4</v>
      </c>
      <c r="B587" s="112" t="s">
        <v>4</v>
      </c>
      <c r="C587" s="112" t="s">
        <v>4</v>
      </c>
      <c r="D587" s="168" t="s">
        <v>997</v>
      </c>
      <c r="E587" s="137"/>
      <c r="F587" s="120">
        <v>178839.8</v>
      </c>
      <c r="G587" s="120" t="s">
        <v>18</v>
      </c>
      <c r="H587" s="120" t="s">
        <v>18</v>
      </c>
      <c r="I587" s="172" t="s">
        <v>18</v>
      </c>
      <c r="J587" s="173"/>
      <c r="K587" s="77"/>
      <c r="L587" s="104" t="s">
        <v>22</v>
      </c>
      <c r="M587" s="172" t="s">
        <v>18</v>
      </c>
      <c r="N587" s="173"/>
    </row>
    <row r="588" spans="1:14" s="103" customFormat="1" ht="18.75" customHeight="1" x14ac:dyDescent="0.7">
      <c r="A588" s="21" t="s">
        <v>4</v>
      </c>
      <c r="B588" s="112" t="s">
        <v>4</v>
      </c>
      <c r="C588" s="112" t="s">
        <v>4</v>
      </c>
      <c r="D588" s="168" t="s">
        <v>1020</v>
      </c>
      <c r="E588" s="137"/>
      <c r="F588" s="120">
        <v>98362.96</v>
      </c>
      <c r="G588" s="120" t="s">
        <v>18</v>
      </c>
      <c r="H588" s="120" t="s">
        <v>18</v>
      </c>
      <c r="I588" s="172" t="s">
        <v>18</v>
      </c>
      <c r="J588" s="173"/>
      <c r="K588" s="77"/>
      <c r="L588" s="104" t="s">
        <v>22</v>
      </c>
      <c r="M588" s="172" t="s">
        <v>18</v>
      </c>
      <c r="N588" s="173"/>
    </row>
    <row r="589" spans="1:14" s="103" customFormat="1" ht="18.75" customHeight="1" x14ac:dyDescent="0.7">
      <c r="A589" s="21" t="s">
        <v>4</v>
      </c>
      <c r="B589" s="112" t="s">
        <v>4</v>
      </c>
      <c r="C589" s="112" t="s">
        <v>4</v>
      </c>
      <c r="D589" s="168" t="s">
        <v>998</v>
      </c>
      <c r="E589" s="137"/>
      <c r="F589" s="120" t="s">
        <v>18</v>
      </c>
      <c r="G589" s="120" t="s">
        <v>18</v>
      </c>
      <c r="H589" s="120" t="s">
        <v>18</v>
      </c>
      <c r="I589" s="172" t="s">
        <v>18</v>
      </c>
      <c r="J589" s="173"/>
      <c r="K589" s="77"/>
      <c r="L589" s="104" t="s">
        <v>22</v>
      </c>
      <c r="M589" s="172" t="s">
        <v>18</v>
      </c>
      <c r="N589" s="173"/>
    </row>
    <row r="590" spans="1:14" s="103" customFormat="1" ht="18.75" customHeight="1" x14ac:dyDescent="0.7">
      <c r="A590" s="21" t="s">
        <v>4</v>
      </c>
      <c r="B590" s="112" t="s">
        <v>4</v>
      </c>
      <c r="C590" s="112" t="s">
        <v>4</v>
      </c>
      <c r="D590" s="168" t="s">
        <v>961</v>
      </c>
      <c r="E590" s="137"/>
      <c r="F590" s="120" t="s">
        <v>18</v>
      </c>
      <c r="G590" s="120" t="s">
        <v>18</v>
      </c>
      <c r="H590" s="120">
        <v>19987.599999999999</v>
      </c>
      <c r="I590" s="172">
        <v>200000</v>
      </c>
      <c r="J590" s="173"/>
      <c r="K590" s="77"/>
      <c r="L590" s="104" t="s">
        <v>22</v>
      </c>
      <c r="M590" s="172" t="s">
        <v>18</v>
      </c>
      <c r="N590" s="173"/>
    </row>
    <row r="591" spans="1:14" s="103" customFormat="1" ht="18.75" customHeight="1" x14ac:dyDescent="0.7">
      <c r="A591" s="21" t="s">
        <v>4</v>
      </c>
      <c r="B591" s="112" t="s">
        <v>4</v>
      </c>
      <c r="C591" s="112" t="s">
        <v>4</v>
      </c>
      <c r="D591" s="168" t="s">
        <v>1024</v>
      </c>
      <c r="E591" s="137"/>
      <c r="F591" s="120">
        <v>5696.68</v>
      </c>
      <c r="G591" s="120" t="s">
        <v>18</v>
      </c>
      <c r="H591" s="120" t="s">
        <v>18</v>
      </c>
      <c r="I591" s="172" t="s">
        <v>18</v>
      </c>
      <c r="J591" s="173"/>
      <c r="K591" s="77"/>
      <c r="L591" s="104" t="s">
        <v>22</v>
      </c>
      <c r="M591" s="172" t="s">
        <v>18</v>
      </c>
      <c r="N591" s="173"/>
    </row>
    <row r="592" spans="1:14" s="103" customFormat="1" ht="18.75" customHeight="1" x14ac:dyDescent="0.7">
      <c r="A592" s="179" t="s">
        <v>229</v>
      </c>
      <c r="B592" s="136"/>
      <c r="C592" s="136"/>
      <c r="D592" s="136"/>
      <c r="E592" s="137"/>
      <c r="F592" s="118">
        <f>F574+F578+F579+F580+F581+F582+F583+F584+F585+F586+F587+F588+F589+F590+F591</f>
        <v>1253898.5099999998</v>
      </c>
      <c r="G592" s="118">
        <f>G574+G578+G579+G580+G581+G582+G583+G584+G585+G586+G587+G588+G589+G590+G591</f>
        <v>149284.26</v>
      </c>
      <c r="H592" s="118">
        <f>H574+H578+H579+H580+H581+H582+H583+H584+H585+H586+H587+H588+H589+H590+H591</f>
        <v>19987.599999999999</v>
      </c>
      <c r="I592" s="184">
        <f>I574+I578+I579+I580+I581+I582+I583+I584+I585+I586+I587+I588+I589+I590+I591</f>
        <v>800000</v>
      </c>
      <c r="J592" s="173"/>
      <c r="K592" s="78"/>
      <c r="L592" s="108" t="s">
        <v>22</v>
      </c>
      <c r="M592" s="184">
        <f>M574+M578+M579+M580+M581+M582+M583+M584+M585+M586+M587+M588+M589+M590+M591</f>
        <v>0</v>
      </c>
      <c r="N592" s="173"/>
    </row>
    <row r="593" spans="1:16" s="103" customFormat="1" ht="18.75" customHeight="1" x14ac:dyDescent="0.7">
      <c r="A593" s="179" t="s">
        <v>230</v>
      </c>
      <c r="B593" s="136"/>
      <c r="C593" s="136"/>
      <c r="D593" s="136"/>
      <c r="E593" s="137"/>
      <c r="F593" s="118">
        <f>F592</f>
        <v>1253898.5099999998</v>
      </c>
      <c r="G593" s="118">
        <f t="shared" ref="G593:H593" si="89">G592</f>
        <v>149284.26</v>
      </c>
      <c r="H593" s="118">
        <f t="shared" si="89"/>
        <v>19987.599999999999</v>
      </c>
      <c r="I593" s="184">
        <f>I592</f>
        <v>800000</v>
      </c>
      <c r="J593" s="173"/>
      <c r="K593" s="78"/>
      <c r="L593" s="108" t="s">
        <v>22</v>
      </c>
      <c r="M593" s="184">
        <f>M592</f>
        <v>0</v>
      </c>
      <c r="N593" s="173"/>
    </row>
    <row r="594" spans="1:16" s="103" customFormat="1" ht="18.75" customHeight="1" x14ac:dyDescent="0.7">
      <c r="A594" s="180" t="s">
        <v>763</v>
      </c>
      <c r="B594" s="181"/>
      <c r="C594" s="181"/>
      <c r="D594" s="181"/>
      <c r="E594" s="182"/>
      <c r="F594" s="124">
        <f>F511+F570+F593</f>
        <v>2909566.34</v>
      </c>
      <c r="G594" s="124">
        <f>G511+G570+G593</f>
        <v>1932990.26</v>
      </c>
      <c r="H594" s="124">
        <f>H511+H570+H593</f>
        <v>2264952.6</v>
      </c>
      <c r="I594" s="200">
        <f>I511+I570+I593</f>
        <v>3138000</v>
      </c>
      <c r="J594" s="201"/>
      <c r="K594" s="78">
        <f t="shared" ref="K594" si="90">(M594-I594)*100/M594</f>
        <v>-4.2594192305136556</v>
      </c>
      <c r="L594" s="108" t="s">
        <v>22</v>
      </c>
      <c r="M594" s="200">
        <f>M511+M570+M593</f>
        <v>3009800</v>
      </c>
      <c r="N594" s="201"/>
      <c r="P594" s="18">
        <v>3185262.07</v>
      </c>
    </row>
    <row r="595" spans="1:16" s="103" customFormat="1" ht="18.75" customHeight="1" x14ac:dyDescent="0.7">
      <c r="A595" s="223" t="s">
        <v>1042</v>
      </c>
      <c r="B595" s="224"/>
      <c r="C595" s="224"/>
      <c r="D595" s="224"/>
      <c r="E595" s="225"/>
      <c r="F595" s="125" t="s">
        <v>4</v>
      </c>
      <c r="G595" s="35"/>
      <c r="H595" s="35"/>
      <c r="I595" s="246" t="s">
        <v>4</v>
      </c>
      <c r="J595" s="146"/>
      <c r="K595" s="75" t="s">
        <v>4</v>
      </c>
      <c r="L595" s="20" t="s">
        <v>4</v>
      </c>
      <c r="M595" s="176" t="s">
        <v>4</v>
      </c>
      <c r="N595" s="177"/>
    </row>
    <row r="596" spans="1:16" s="103" customFormat="1" ht="18.75" customHeight="1" x14ac:dyDescent="0.7">
      <c r="A596" s="19" t="s">
        <v>4</v>
      </c>
      <c r="B596" s="178" t="s">
        <v>191</v>
      </c>
      <c r="C596" s="136"/>
      <c r="D596" s="136"/>
      <c r="E596" s="137"/>
      <c r="F596" s="109" t="s">
        <v>4</v>
      </c>
      <c r="G596" s="33"/>
      <c r="H596" s="33"/>
      <c r="I596" s="183" t="s">
        <v>4</v>
      </c>
      <c r="J596" s="137"/>
      <c r="K596" s="76" t="s">
        <v>4</v>
      </c>
      <c r="L596" s="108" t="s">
        <v>4</v>
      </c>
      <c r="M596" s="174" t="s">
        <v>4</v>
      </c>
      <c r="N596" s="173"/>
    </row>
    <row r="597" spans="1:16" s="103" customFormat="1" ht="18.75" customHeight="1" x14ac:dyDescent="0.7">
      <c r="A597" s="19" t="s">
        <v>4</v>
      </c>
      <c r="B597" s="178" t="s">
        <v>472</v>
      </c>
      <c r="C597" s="136"/>
      <c r="D597" s="136"/>
      <c r="E597" s="137"/>
      <c r="F597" s="109" t="s">
        <v>4</v>
      </c>
      <c r="G597" s="33"/>
      <c r="H597" s="33"/>
      <c r="I597" s="183" t="s">
        <v>4</v>
      </c>
      <c r="J597" s="137"/>
      <c r="K597" s="76" t="s">
        <v>4</v>
      </c>
      <c r="L597" s="108" t="s">
        <v>4</v>
      </c>
      <c r="M597" s="174" t="s">
        <v>4</v>
      </c>
      <c r="N597" s="173"/>
    </row>
    <row r="598" spans="1:16" s="103" customFormat="1" ht="18.75" customHeight="1" x14ac:dyDescent="0.7">
      <c r="A598" s="21" t="s">
        <v>4</v>
      </c>
      <c r="B598" s="112" t="s">
        <v>4</v>
      </c>
      <c r="C598" s="168" t="s">
        <v>732</v>
      </c>
      <c r="D598" s="136"/>
      <c r="E598" s="137"/>
      <c r="F598" s="111" t="s">
        <v>4</v>
      </c>
      <c r="G598" s="120"/>
      <c r="H598" s="120"/>
      <c r="I598" s="189" t="s">
        <v>4</v>
      </c>
      <c r="J598" s="137"/>
      <c r="K598" s="85" t="s">
        <v>4</v>
      </c>
      <c r="L598" s="104" t="s">
        <v>4</v>
      </c>
      <c r="M598" s="172" t="s">
        <v>4</v>
      </c>
      <c r="N598" s="173"/>
    </row>
    <row r="599" spans="1:16" s="103" customFormat="1" ht="18.75" customHeight="1" x14ac:dyDescent="0.7">
      <c r="A599" s="21" t="s">
        <v>4</v>
      </c>
      <c r="B599" s="112" t="s">
        <v>4</v>
      </c>
      <c r="C599" s="112" t="s">
        <v>4</v>
      </c>
      <c r="D599" s="168" t="s">
        <v>1121</v>
      </c>
      <c r="E599" s="137"/>
      <c r="F599" s="111" t="s">
        <v>18</v>
      </c>
      <c r="G599" s="111" t="s">
        <v>18</v>
      </c>
      <c r="H599" s="111" t="s">
        <v>18</v>
      </c>
      <c r="I599" s="206" t="s">
        <v>18</v>
      </c>
      <c r="J599" s="207"/>
      <c r="K599" s="77"/>
      <c r="L599" s="104" t="s">
        <v>22</v>
      </c>
      <c r="M599" s="172">
        <v>234900</v>
      </c>
      <c r="N599" s="173"/>
    </row>
    <row r="600" spans="1:16" s="103" customFormat="1" ht="18.75" customHeight="1" x14ac:dyDescent="0.7">
      <c r="A600" s="171" t="s">
        <v>4</v>
      </c>
      <c r="B600" s="158"/>
      <c r="C600" s="158"/>
      <c r="D600" s="158"/>
      <c r="E600" s="171" t="s">
        <v>4</v>
      </c>
      <c r="F600" s="158"/>
      <c r="G600" s="158"/>
      <c r="H600" s="158"/>
      <c r="I600" s="158"/>
      <c r="J600" s="171">
        <v>42</v>
      </c>
      <c r="K600" s="158"/>
      <c r="L600" s="158"/>
      <c r="M600" s="158"/>
      <c r="N600" s="158"/>
    </row>
    <row r="601" spans="1:16" s="103" customFormat="1" ht="21.75" customHeight="1" x14ac:dyDescent="0.7">
      <c r="A601" s="159" t="s">
        <v>1055</v>
      </c>
      <c r="B601" s="160"/>
      <c r="C601" s="160"/>
      <c r="D601" s="160"/>
      <c r="E601" s="161"/>
      <c r="F601" s="220" t="s">
        <v>5</v>
      </c>
      <c r="G601" s="221"/>
      <c r="H601" s="222"/>
      <c r="I601" s="210" t="s">
        <v>6</v>
      </c>
      <c r="J601" s="218"/>
      <c r="K601" s="218"/>
      <c r="L601" s="218"/>
      <c r="M601" s="218"/>
      <c r="N601" s="211"/>
    </row>
    <row r="602" spans="1:16" s="103" customFormat="1" ht="24" customHeight="1" x14ac:dyDescent="0.7">
      <c r="A602" s="162"/>
      <c r="B602" s="163"/>
      <c r="C602" s="163"/>
      <c r="D602" s="163"/>
      <c r="E602" s="164"/>
      <c r="F602" s="64" t="s">
        <v>9</v>
      </c>
      <c r="G602" s="65" t="s">
        <v>10</v>
      </c>
      <c r="H602" s="65" t="s">
        <v>12</v>
      </c>
      <c r="I602" s="210" t="s">
        <v>1060</v>
      </c>
      <c r="J602" s="211"/>
      <c r="K602" s="214" t="s">
        <v>11</v>
      </c>
      <c r="L602" s="215"/>
      <c r="M602" s="210" t="s">
        <v>1096</v>
      </c>
      <c r="N602" s="211"/>
    </row>
    <row r="603" spans="1:16" s="103" customFormat="1" ht="18.75" customHeight="1" x14ac:dyDescent="0.7">
      <c r="A603" s="179" t="s">
        <v>476</v>
      </c>
      <c r="B603" s="136"/>
      <c r="C603" s="136"/>
      <c r="D603" s="136"/>
      <c r="E603" s="137"/>
      <c r="F603" s="116" t="str">
        <f>F599</f>
        <v>0</v>
      </c>
      <c r="G603" s="116" t="str">
        <f>G599</f>
        <v>0</v>
      </c>
      <c r="H603" s="116" t="str">
        <f>H599</f>
        <v>0</v>
      </c>
      <c r="I603" s="208" t="str">
        <f>I599</f>
        <v>0</v>
      </c>
      <c r="J603" s="207"/>
      <c r="K603" s="78"/>
      <c r="L603" s="108" t="s">
        <v>22</v>
      </c>
      <c r="M603" s="184">
        <f>M599</f>
        <v>234900</v>
      </c>
      <c r="N603" s="173"/>
    </row>
    <row r="604" spans="1:16" s="103" customFormat="1" ht="18.75" customHeight="1" x14ac:dyDescent="0.7">
      <c r="A604" s="179" t="s">
        <v>219</v>
      </c>
      <c r="B604" s="136"/>
      <c r="C604" s="136"/>
      <c r="D604" s="136"/>
      <c r="E604" s="137"/>
      <c r="F604" s="116" t="str">
        <f>F603</f>
        <v>0</v>
      </c>
      <c r="G604" s="116" t="str">
        <f t="shared" ref="G604:H605" si="91">G603</f>
        <v>0</v>
      </c>
      <c r="H604" s="116" t="str">
        <f t="shared" si="91"/>
        <v>0</v>
      </c>
      <c r="I604" s="208" t="str">
        <f>I603</f>
        <v>0</v>
      </c>
      <c r="J604" s="207"/>
      <c r="K604" s="78"/>
      <c r="L604" s="108" t="s">
        <v>22</v>
      </c>
      <c r="M604" s="184">
        <f>M603</f>
        <v>234900</v>
      </c>
      <c r="N604" s="173"/>
    </row>
    <row r="605" spans="1:16" s="103" customFormat="1" ht="18.75" customHeight="1" x14ac:dyDescent="0.7">
      <c r="A605" s="180" t="s">
        <v>769</v>
      </c>
      <c r="B605" s="181"/>
      <c r="C605" s="181"/>
      <c r="D605" s="181"/>
      <c r="E605" s="182"/>
      <c r="F605" s="127" t="str">
        <f>F604</f>
        <v>0</v>
      </c>
      <c r="G605" s="127" t="str">
        <f t="shared" si="91"/>
        <v>0</v>
      </c>
      <c r="H605" s="127" t="str">
        <f t="shared" si="91"/>
        <v>0</v>
      </c>
      <c r="I605" s="271" t="str">
        <f>I604</f>
        <v>0</v>
      </c>
      <c r="J605" s="269"/>
      <c r="K605" s="79"/>
      <c r="L605" s="66" t="s">
        <v>22</v>
      </c>
      <c r="M605" s="200">
        <f>M604</f>
        <v>234900</v>
      </c>
      <c r="N605" s="201"/>
    </row>
    <row r="606" spans="1:16" s="103" customFormat="1" ht="18.75" customHeight="1" x14ac:dyDescent="0.7">
      <c r="A606" s="223" t="s">
        <v>1043</v>
      </c>
      <c r="B606" s="224"/>
      <c r="C606" s="224"/>
      <c r="D606" s="224"/>
      <c r="E606" s="225"/>
      <c r="F606" s="125" t="s">
        <v>4</v>
      </c>
      <c r="G606" s="35"/>
      <c r="H606" s="35"/>
      <c r="I606" s="246" t="s">
        <v>4</v>
      </c>
      <c r="J606" s="146"/>
      <c r="K606" s="80"/>
      <c r="L606" s="20" t="s">
        <v>4</v>
      </c>
      <c r="M606" s="176" t="s">
        <v>4</v>
      </c>
      <c r="N606" s="177"/>
    </row>
    <row r="607" spans="1:16" s="103" customFormat="1" ht="18.75" customHeight="1" x14ac:dyDescent="0.7">
      <c r="A607" s="19" t="s">
        <v>4</v>
      </c>
      <c r="B607" s="178" t="s">
        <v>81</v>
      </c>
      <c r="C607" s="136"/>
      <c r="D607" s="136"/>
      <c r="E607" s="137"/>
      <c r="F607" s="109" t="s">
        <v>4</v>
      </c>
      <c r="G607" s="33"/>
      <c r="H607" s="33"/>
      <c r="I607" s="183" t="s">
        <v>4</v>
      </c>
      <c r="J607" s="137"/>
      <c r="K607" s="77"/>
      <c r="L607" s="108" t="s">
        <v>4</v>
      </c>
      <c r="M607" s="174" t="s">
        <v>4</v>
      </c>
      <c r="N607" s="173"/>
    </row>
    <row r="608" spans="1:16" s="103" customFormat="1" ht="18.75" customHeight="1" x14ac:dyDescent="0.7">
      <c r="A608" s="19" t="s">
        <v>4</v>
      </c>
      <c r="B608" s="178" t="s">
        <v>107</v>
      </c>
      <c r="C608" s="136"/>
      <c r="D608" s="136"/>
      <c r="E608" s="137"/>
      <c r="F608" s="109" t="s">
        <v>4</v>
      </c>
      <c r="G608" s="33"/>
      <c r="H608" s="33"/>
      <c r="I608" s="183" t="s">
        <v>4</v>
      </c>
      <c r="J608" s="137"/>
      <c r="K608" s="77"/>
      <c r="L608" s="108" t="s">
        <v>4</v>
      </c>
      <c r="M608" s="174" t="s">
        <v>4</v>
      </c>
      <c r="N608" s="173"/>
    </row>
    <row r="609" spans="1:18" s="103" customFormat="1" ht="18.75" customHeight="1" x14ac:dyDescent="0.7">
      <c r="A609" s="21" t="s">
        <v>4</v>
      </c>
      <c r="B609" s="112" t="s">
        <v>4</v>
      </c>
      <c r="C609" s="168" t="s">
        <v>108</v>
      </c>
      <c r="D609" s="136"/>
      <c r="E609" s="137"/>
      <c r="F609" s="111"/>
      <c r="G609" s="120"/>
      <c r="H609" s="120"/>
      <c r="I609" s="172"/>
      <c r="J609" s="173"/>
      <c r="K609" s="77"/>
      <c r="L609" s="104"/>
      <c r="M609" s="172"/>
      <c r="N609" s="173"/>
    </row>
    <row r="610" spans="1:18" s="103" customFormat="1" ht="18.75" customHeight="1" x14ac:dyDescent="0.7">
      <c r="A610" s="21" t="s">
        <v>4</v>
      </c>
      <c r="B610" s="112" t="s">
        <v>4</v>
      </c>
      <c r="C610" s="112" t="s">
        <v>4</v>
      </c>
      <c r="D610" s="168" t="s">
        <v>108</v>
      </c>
      <c r="E610" s="137"/>
      <c r="F610" s="120">
        <v>324004</v>
      </c>
      <c r="G610" s="120">
        <v>309500</v>
      </c>
      <c r="H610" s="120">
        <v>328075</v>
      </c>
      <c r="I610" s="172">
        <v>516000</v>
      </c>
      <c r="J610" s="173"/>
      <c r="K610" s="77">
        <f t="shared" ref="K610:K614" si="92">(M610-I610)*100/M610</f>
        <v>0</v>
      </c>
      <c r="L610" s="104" t="s">
        <v>22</v>
      </c>
      <c r="M610" s="172">
        <v>516000</v>
      </c>
      <c r="N610" s="173"/>
    </row>
    <row r="611" spans="1:18" s="103" customFormat="1" ht="18.75" customHeight="1" x14ac:dyDescent="0.7">
      <c r="A611" s="179" t="s">
        <v>154</v>
      </c>
      <c r="B611" s="136"/>
      <c r="C611" s="136"/>
      <c r="D611" s="136"/>
      <c r="E611" s="137"/>
      <c r="F611" s="118">
        <f>F610</f>
        <v>324004</v>
      </c>
      <c r="G611" s="118">
        <f t="shared" ref="G611:H611" si="93">G610</f>
        <v>309500</v>
      </c>
      <c r="H611" s="118">
        <f t="shared" si="93"/>
        <v>328075</v>
      </c>
      <c r="I611" s="184">
        <f>I610</f>
        <v>516000</v>
      </c>
      <c r="J611" s="173"/>
      <c r="K611" s="78">
        <f t="shared" si="92"/>
        <v>0</v>
      </c>
      <c r="L611" s="108" t="s">
        <v>22</v>
      </c>
      <c r="M611" s="184">
        <f>M610</f>
        <v>516000</v>
      </c>
      <c r="N611" s="173"/>
    </row>
    <row r="612" spans="1:18" s="103" customFormat="1" ht="18.75" customHeight="1" x14ac:dyDescent="0.7">
      <c r="A612" s="19" t="s">
        <v>4</v>
      </c>
      <c r="B612" s="178" t="s">
        <v>159</v>
      </c>
      <c r="C612" s="136"/>
      <c r="D612" s="136"/>
      <c r="E612" s="137"/>
      <c r="F612" s="109" t="s">
        <v>4</v>
      </c>
      <c r="G612" s="33"/>
      <c r="H612" s="33"/>
      <c r="I612" s="174" t="s">
        <v>4</v>
      </c>
      <c r="J612" s="173"/>
      <c r="K612" s="77"/>
      <c r="L612" s="108" t="s">
        <v>4</v>
      </c>
      <c r="M612" s="174" t="s">
        <v>4</v>
      </c>
      <c r="N612" s="173"/>
    </row>
    <row r="613" spans="1:18" s="103" customFormat="1" ht="18.75" customHeight="1" x14ac:dyDescent="0.7">
      <c r="A613" s="21" t="s">
        <v>4</v>
      </c>
      <c r="B613" s="112" t="s">
        <v>4</v>
      </c>
      <c r="C613" s="168" t="s">
        <v>774</v>
      </c>
      <c r="D613" s="136"/>
      <c r="E613" s="137"/>
      <c r="F613" s="120">
        <v>12502</v>
      </c>
      <c r="G613" s="120">
        <v>1700</v>
      </c>
      <c r="H613" s="120">
        <v>10000</v>
      </c>
      <c r="I613" s="172">
        <v>20000</v>
      </c>
      <c r="J613" s="173"/>
      <c r="K613" s="77">
        <f t="shared" si="92"/>
        <v>0</v>
      </c>
      <c r="L613" s="104" t="s">
        <v>22</v>
      </c>
      <c r="M613" s="172">
        <v>20000</v>
      </c>
      <c r="N613" s="173"/>
    </row>
    <row r="614" spans="1:18" s="103" customFormat="1" ht="18.75" customHeight="1" x14ac:dyDescent="0.7">
      <c r="A614" s="179" t="s">
        <v>181</v>
      </c>
      <c r="B614" s="136"/>
      <c r="C614" s="136"/>
      <c r="D614" s="136"/>
      <c r="E614" s="137"/>
      <c r="F614" s="118">
        <f>F613</f>
        <v>12502</v>
      </c>
      <c r="G614" s="118">
        <f t="shared" ref="G614:H614" si="94">G613</f>
        <v>1700</v>
      </c>
      <c r="H614" s="118">
        <f t="shared" si="94"/>
        <v>10000</v>
      </c>
      <c r="I614" s="184">
        <f>I613</f>
        <v>20000</v>
      </c>
      <c r="J614" s="173"/>
      <c r="K614" s="78">
        <f t="shared" si="92"/>
        <v>0</v>
      </c>
      <c r="L614" s="108" t="s">
        <v>22</v>
      </c>
      <c r="M614" s="184">
        <f>M613</f>
        <v>20000</v>
      </c>
      <c r="N614" s="173"/>
    </row>
    <row r="615" spans="1:18" s="103" customFormat="1" ht="18.75" customHeight="1" x14ac:dyDescent="0.7">
      <c r="A615" s="179" t="s">
        <v>186</v>
      </c>
      <c r="B615" s="136"/>
      <c r="C615" s="136"/>
      <c r="D615" s="136"/>
      <c r="E615" s="137"/>
      <c r="F615" s="118">
        <f>F611+F614</f>
        <v>336506</v>
      </c>
      <c r="G615" s="118">
        <f>G611+G614</f>
        <v>311200</v>
      </c>
      <c r="H615" s="118">
        <f>H611+H614</f>
        <v>338075</v>
      </c>
      <c r="I615" s="184">
        <f>I611+I614</f>
        <v>536000</v>
      </c>
      <c r="J615" s="173"/>
      <c r="K615" s="78">
        <f>(M615-I615)*100/M615</f>
        <v>0</v>
      </c>
      <c r="L615" s="108" t="s">
        <v>22</v>
      </c>
      <c r="M615" s="184">
        <f>M611+M614</f>
        <v>536000</v>
      </c>
      <c r="N615" s="173"/>
    </row>
    <row r="616" spans="1:18" s="103" customFormat="1" ht="18.75" customHeight="1" x14ac:dyDescent="0.7">
      <c r="A616" s="19" t="s">
        <v>4</v>
      </c>
      <c r="B616" s="178" t="s">
        <v>191</v>
      </c>
      <c r="C616" s="136"/>
      <c r="D616" s="136"/>
      <c r="E616" s="137"/>
      <c r="F616" s="109" t="s">
        <v>4</v>
      </c>
      <c r="G616" s="33"/>
      <c r="H616" s="33"/>
      <c r="I616" s="174" t="s">
        <v>4</v>
      </c>
      <c r="J616" s="173"/>
      <c r="K616" s="77"/>
      <c r="L616" s="108" t="s">
        <v>4</v>
      </c>
      <c r="M616" s="174" t="s">
        <v>4</v>
      </c>
      <c r="N616" s="173"/>
    </row>
    <row r="617" spans="1:18" s="103" customFormat="1" ht="18.75" customHeight="1" x14ac:dyDescent="0.7">
      <c r="A617" s="19" t="s">
        <v>4</v>
      </c>
      <c r="B617" s="178" t="s">
        <v>192</v>
      </c>
      <c r="C617" s="136"/>
      <c r="D617" s="136"/>
      <c r="E617" s="137"/>
      <c r="F617" s="109" t="s">
        <v>4</v>
      </c>
      <c r="G617" s="33"/>
      <c r="H617" s="33"/>
      <c r="I617" s="174" t="s">
        <v>4</v>
      </c>
      <c r="J617" s="173"/>
      <c r="K617" s="77"/>
      <c r="L617" s="108" t="s">
        <v>4</v>
      </c>
      <c r="M617" s="174" t="s">
        <v>4</v>
      </c>
      <c r="N617" s="173"/>
    </row>
    <row r="618" spans="1:18" s="103" customFormat="1" ht="18.75" customHeight="1" x14ac:dyDescent="0.7">
      <c r="A618" s="21" t="s">
        <v>4</v>
      </c>
      <c r="B618" s="112" t="s">
        <v>4</v>
      </c>
      <c r="C618" s="168" t="s">
        <v>193</v>
      </c>
      <c r="D618" s="136"/>
      <c r="E618" s="137"/>
      <c r="F618" s="111" t="s">
        <v>4</v>
      </c>
      <c r="G618" s="120"/>
      <c r="H618" s="120"/>
      <c r="I618" s="172" t="s">
        <v>4</v>
      </c>
      <c r="J618" s="173"/>
      <c r="K618" s="77"/>
      <c r="L618" s="104" t="s">
        <v>4</v>
      </c>
      <c r="M618" s="172" t="s">
        <v>4</v>
      </c>
      <c r="N618" s="173"/>
    </row>
    <row r="619" spans="1:18" s="103" customFormat="1" ht="18.75" customHeight="1" x14ac:dyDescent="0.7">
      <c r="A619" s="21" t="s">
        <v>4</v>
      </c>
      <c r="B619" s="112" t="s">
        <v>4</v>
      </c>
      <c r="C619" s="112" t="s">
        <v>4</v>
      </c>
      <c r="D619" s="168" t="s">
        <v>965</v>
      </c>
      <c r="E619" s="137"/>
      <c r="F619" s="111" t="s">
        <v>18</v>
      </c>
      <c r="G619" s="105">
        <v>29500</v>
      </c>
      <c r="H619" s="111">
        <v>0</v>
      </c>
      <c r="I619" s="172" t="s">
        <v>18</v>
      </c>
      <c r="J619" s="173"/>
      <c r="K619" s="77"/>
      <c r="L619" s="104" t="s">
        <v>22</v>
      </c>
      <c r="M619" s="172" t="s">
        <v>18</v>
      </c>
      <c r="N619" s="173"/>
    </row>
    <row r="620" spans="1:18" s="103" customFormat="1" ht="18.75" customHeight="1" x14ac:dyDescent="0.7">
      <c r="A620" s="179" t="s">
        <v>217</v>
      </c>
      <c r="B620" s="136"/>
      <c r="C620" s="136"/>
      <c r="D620" s="136"/>
      <c r="E620" s="137"/>
      <c r="F620" s="118" t="str">
        <f t="shared" ref="F620:I621" si="95">F619</f>
        <v>0</v>
      </c>
      <c r="G620" s="118">
        <f t="shared" si="95"/>
        <v>29500</v>
      </c>
      <c r="H620" s="118">
        <f t="shared" si="95"/>
        <v>0</v>
      </c>
      <c r="I620" s="184" t="str">
        <f t="shared" si="95"/>
        <v>0</v>
      </c>
      <c r="J620" s="173"/>
      <c r="K620" s="78"/>
      <c r="L620" s="108" t="s">
        <v>22</v>
      </c>
      <c r="M620" s="184" t="str">
        <f>M619</f>
        <v>0</v>
      </c>
      <c r="N620" s="173"/>
    </row>
    <row r="621" spans="1:18" s="103" customFormat="1" ht="22.5" customHeight="1" x14ac:dyDescent="0.7">
      <c r="A621" s="179" t="s">
        <v>219</v>
      </c>
      <c r="B621" s="136"/>
      <c r="C621" s="136"/>
      <c r="D621" s="136"/>
      <c r="E621" s="137"/>
      <c r="F621" s="118" t="str">
        <f t="shared" si="95"/>
        <v>0</v>
      </c>
      <c r="G621" s="118">
        <f t="shared" si="95"/>
        <v>29500</v>
      </c>
      <c r="H621" s="118">
        <f t="shared" si="95"/>
        <v>0</v>
      </c>
      <c r="I621" s="184" t="str">
        <f t="shared" si="95"/>
        <v>0</v>
      </c>
      <c r="J621" s="173"/>
      <c r="K621" s="78"/>
      <c r="L621" s="108" t="s">
        <v>22</v>
      </c>
      <c r="M621" s="184" t="str">
        <f>M620</f>
        <v>0</v>
      </c>
      <c r="N621" s="173"/>
    </row>
    <row r="622" spans="1:18" s="103" customFormat="1" ht="21" customHeight="1" x14ac:dyDescent="0.7">
      <c r="A622" s="180" t="s">
        <v>782</v>
      </c>
      <c r="B622" s="181"/>
      <c r="C622" s="181"/>
      <c r="D622" s="181"/>
      <c r="E622" s="182"/>
      <c r="F622" s="124">
        <f>F615+F621</f>
        <v>336506</v>
      </c>
      <c r="G622" s="124">
        <f>G615+G621</f>
        <v>340700</v>
      </c>
      <c r="H622" s="124">
        <f>H615+H621</f>
        <v>338075</v>
      </c>
      <c r="I622" s="200">
        <f>I615+I621</f>
        <v>536000</v>
      </c>
      <c r="J622" s="201"/>
      <c r="K622" s="79">
        <f t="shared" ref="K622:K623" si="96">(M622-I622)*100/M622</f>
        <v>0</v>
      </c>
      <c r="L622" s="66" t="s">
        <v>22</v>
      </c>
      <c r="M622" s="200">
        <f>M615+M621</f>
        <v>536000</v>
      </c>
      <c r="N622" s="201"/>
    </row>
    <row r="623" spans="1:18" s="103" customFormat="1" ht="18.75" customHeight="1" thickBot="1" x14ac:dyDescent="0.75">
      <c r="A623" s="249" t="s">
        <v>784</v>
      </c>
      <c r="B623" s="250"/>
      <c r="C623" s="250"/>
      <c r="D623" s="250"/>
      <c r="E623" s="251"/>
      <c r="F623" s="34">
        <f>F498+F594+F605+F622</f>
        <v>6039411.4000000004</v>
      </c>
      <c r="G623" s="34">
        <f>G498+G594+G605+G622</f>
        <v>4704886.1399999997</v>
      </c>
      <c r="H623" s="34">
        <f>H498+H594+H605+H622</f>
        <v>4639141.53</v>
      </c>
      <c r="I623" s="209">
        <f>I498+I594+I605+I622</f>
        <v>6737900</v>
      </c>
      <c r="J623" s="203"/>
      <c r="K623" s="81">
        <f t="shared" si="96"/>
        <v>-3.0212681375472075</v>
      </c>
      <c r="L623" s="67" t="s">
        <v>22</v>
      </c>
      <c r="M623" s="209">
        <f>M498+M594+M605+M622</f>
        <v>6540300</v>
      </c>
      <c r="N623" s="203"/>
      <c r="P623" s="32">
        <v>6739600</v>
      </c>
      <c r="Q623" s="72">
        <f>M623-P623</f>
        <v>-199300</v>
      </c>
      <c r="R623" s="103" t="s">
        <v>1101</v>
      </c>
    </row>
    <row r="624" spans="1:18" s="103" customFormat="1" ht="18.75" customHeight="1" thickTop="1" x14ac:dyDescent="0.7">
      <c r="A624" s="26"/>
      <c r="B624" s="27"/>
      <c r="C624" s="27"/>
      <c r="D624" s="27"/>
      <c r="E624" s="27"/>
      <c r="F624" s="31"/>
      <c r="G624" s="31"/>
      <c r="H624" s="31"/>
      <c r="I624" s="39"/>
      <c r="J624" s="40"/>
      <c r="K624" s="82"/>
      <c r="L624" s="30"/>
      <c r="M624" s="39"/>
      <c r="N624" s="40"/>
      <c r="P624" s="32"/>
      <c r="Q624" s="72"/>
    </row>
    <row r="625" spans="1:15" s="103" customFormat="1" ht="18.75" customHeight="1" x14ac:dyDescent="0.7">
      <c r="A625" s="171" t="s">
        <v>4</v>
      </c>
      <c r="B625" s="158"/>
      <c r="C625" s="158"/>
      <c r="D625" s="158"/>
      <c r="E625" s="171" t="s">
        <v>4</v>
      </c>
      <c r="F625" s="158"/>
      <c r="G625" s="158"/>
      <c r="H625" s="158"/>
      <c r="I625" s="158"/>
      <c r="J625" s="171">
        <v>43</v>
      </c>
      <c r="K625" s="158"/>
      <c r="L625" s="158"/>
      <c r="M625" s="158"/>
      <c r="N625" s="158"/>
    </row>
    <row r="626" spans="1:15" s="103" customFormat="1" ht="21.75" customHeight="1" x14ac:dyDescent="0.7">
      <c r="A626" s="159" t="s">
        <v>1055</v>
      </c>
      <c r="B626" s="160"/>
      <c r="C626" s="160"/>
      <c r="D626" s="160"/>
      <c r="E626" s="161"/>
      <c r="F626" s="220" t="s">
        <v>5</v>
      </c>
      <c r="G626" s="221"/>
      <c r="H626" s="222"/>
      <c r="I626" s="210" t="s">
        <v>6</v>
      </c>
      <c r="J626" s="218"/>
      <c r="K626" s="218"/>
      <c r="L626" s="218"/>
      <c r="M626" s="218"/>
      <c r="N626" s="211"/>
    </row>
    <row r="627" spans="1:15" s="103" customFormat="1" ht="24" customHeight="1" x14ac:dyDescent="0.7">
      <c r="A627" s="162"/>
      <c r="B627" s="163"/>
      <c r="C627" s="163"/>
      <c r="D627" s="163"/>
      <c r="E627" s="164"/>
      <c r="F627" s="64" t="s">
        <v>9</v>
      </c>
      <c r="G627" s="65" t="s">
        <v>10</v>
      </c>
      <c r="H627" s="65" t="s">
        <v>12</v>
      </c>
      <c r="I627" s="210" t="s">
        <v>1060</v>
      </c>
      <c r="J627" s="211"/>
      <c r="K627" s="214" t="s">
        <v>11</v>
      </c>
      <c r="L627" s="215"/>
      <c r="M627" s="210" t="s">
        <v>1096</v>
      </c>
      <c r="N627" s="211"/>
    </row>
    <row r="628" spans="1:15" s="103" customFormat="1" ht="18.75" customHeight="1" x14ac:dyDescent="0.7">
      <c r="A628" s="257" t="s">
        <v>1044</v>
      </c>
      <c r="B628" s="258"/>
      <c r="C628" s="258"/>
      <c r="D628" s="258"/>
      <c r="E628" s="259"/>
      <c r="F628" s="125" t="s">
        <v>4</v>
      </c>
      <c r="G628" s="35"/>
      <c r="H628" s="35"/>
      <c r="I628" s="246" t="s">
        <v>4</v>
      </c>
      <c r="J628" s="146"/>
      <c r="K628" s="75" t="s">
        <v>4</v>
      </c>
      <c r="L628" s="20" t="s">
        <v>4</v>
      </c>
      <c r="M628" s="176" t="s">
        <v>4</v>
      </c>
      <c r="N628" s="177"/>
    </row>
    <row r="629" spans="1:15" s="103" customFormat="1" ht="18.75" customHeight="1" x14ac:dyDescent="0.7">
      <c r="A629" s="223" t="s">
        <v>1045</v>
      </c>
      <c r="B629" s="224"/>
      <c r="C629" s="224"/>
      <c r="D629" s="224"/>
      <c r="E629" s="225"/>
      <c r="F629" s="125" t="s">
        <v>4</v>
      </c>
      <c r="G629" s="35"/>
      <c r="H629" s="35"/>
      <c r="I629" s="246" t="s">
        <v>4</v>
      </c>
      <c r="J629" s="146"/>
      <c r="K629" s="75" t="s">
        <v>4</v>
      </c>
      <c r="L629" s="20" t="s">
        <v>4</v>
      </c>
      <c r="M629" s="176" t="s">
        <v>4</v>
      </c>
      <c r="N629" s="177"/>
    </row>
    <row r="630" spans="1:15" s="103" customFormat="1" ht="18.75" customHeight="1" x14ac:dyDescent="0.7">
      <c r="A630" s="19" t="s">
        <v>4</v>
      </c>
      <c r="B630" s="178" t="s">
        <v>81</v>
      </c>
      <c r="C630" s="136"/>
      <c r="D630" s="136"/>
      <c r="E630" s="137"/>
      <c r="F630" s="109" t="s">
        <v>4</v>
      </c>
      <c r="G630" s="33"/>
      <c r="H630" s="33"/>
      <c r="I630" s="183" t="s">
        <v>4</v>
      </c>
      <c r="J630" s="137"/>
      <c r="K630" s="76" t="s">
        <v>4</v>
      </c>
      <c r="L630" s="108" t="s">
        <v>4</v>
      </c>
      <c r="M630" s="174" t="s">
        <v>4</v>
      </c>
      <c r="N630" s="173"/>
    </row>
    <row r="631" spans="1:15" s="103" customFormat="1" ht="18.75" customHeight="1" x14ac:dyDescent="0.7">
      <c r="A631" s="19" t="s">
        <v>4</v>
      </c>
      <c r="B631" s="178" t="s">
        <v>107</v>
      </c>
      <c r="C631" s="136"/>
      <c r="D631" s="136"/>
      <c r="E631" s="137"/>
      <c r="F631" s="109" t="s">
        <v>4</v>
      </c>
      <c r="G631" s="33"/>
      <c r="H631" s="33"/>
      <c r="I631" s="183" t="s">
        <v>4</v>
      </c>
      <c r="J631" s="137"/>
      <c r="K631" s="76" t="s">
        <v>4</v>
      </c>
      <c r="L631" s="108" t="s">
        <v>4</v>
      </c>
      <c r="M631" s="174" t="s">
        <v>4</v>
      </c>
      <c r="N631" s="173"/>
    </row>
    <row r="632" spans="1:15" s="37" customFormat="1" ht="18.75" customHeight="1" x14ac:dyDescent="0.25">
      <c r="A632" s="36" t="s">
        <v>4</v>
      </c>
      <c r="B632" s="128" t="s">
        <v>4</v>
      </c>
      <c r="C632" s="217" t="s">
        <v>121</v>
      </c>
      <c r="D632" s="136"/>
      <c r="E632" s="137"/>
      <c r="F632" s="121" t="s">
        <v>4</v>
      </c>
      <c r="G632" s="119"/>
      <c r="H632" s="119"/>
      <c r="I632" s="232" t="s">
        <v>4</v>
      </c>
      <c r="J632" s="137"/>
      <c r="K632" s="87" t="s">
        <v>4</v>
      </c>
      <c r="L632" s="117" t="s">
        <v>4</v>
      </c>
      <c r="M632" s="175" t="s">
        <v>4</v>
      </c>
      <c r="N632" s="173"/>
    </row>
    <row r="633" spans="1:15" s="37" customFormat="1" ht="18.75" customHeight="1" x14ac:dyDescent="0.25">
      <c r="A633" s="36" t="s">
        <v>4</v>
      </c>
      <c r="B633" s="128" t="s">
        <v>4</v>
      </c>
      <c r="C633" s="128" t="s">
        <v>4</v>
      </c>
      <c r="D633" s="217" t="s">
        <v>1056</v>
      </c>
      <c r="E633" s="137"/>
      <c r="F633" s="119" t="s">
        <v>86</v>
      </c>
      <c r="G633" s="119" t="s">
        <v>18</v>
      </c>
      <c r="H633" s="119">
        <v>0</v>
      </c>
      <c r="I633" s="175">
        <v>20000</v>
      </c>
      <c r="J633" s="173"/>
      <c r="K633" s="77">
        <f t="shared" ref="K633:K634" si="97">(M633-I633)*100/M633</f>
        <v>0</v>
      </c>
      <c r="L633" s="117" t="s">
        <v>22</v>
      </c>
      <c r="M633" s="175">
        <v>20000</v>
      </c>
      <c r="N633" s="173"/>
    </row>
    <row r="634" spans="1:15" s="37" customFormat="1" ht="18.75" customHeight="1" x14ac:dyDescent="0.25">
      <c r="A634" s="36" t="s">
        <v>4</v>
      </c>
      <c r="B634" s="128" t="s">
        <v>4</v>
      </c>
      <c r="C634" s="128" t="s">
        <v>4</v>
      </c>
      <c r="D634" s="217" t="s">
        <v>794</v>
      </c>
      <c r="E634" s="137"/>
      <c r="F634" s="107" t="s">
        <v>18</v>
      </c>
      <c r="G634" s="107">
        <v>99899</v>
      </c>
      <c r="H634" s="107">
        <v>0</v>
      </c>
      <c r="I634" s="175">
        <v>20000</v>
      </c>
      <c r="J634" s="173"/>
      <c r="K634" s="77">
        <f t="shared" si="97"/>
        <v>0</v>
      </c>
      <c r="L634" s="117" t="s">
        <v>22</v>
      </c>
      <c r="M634" s="175">
        <v>20000</v>
      </c>
      <c r="N634" s="173"/>
    </row>
    <row r="635" spans="1:15" s="37" customFormat="1" ht="18.75" customHeight="1" x14ac:dyDescent="0.25">
      <c r="A635" s="36" t="s">
        <v>4</v>
      </c>
      <c r="B635" s="128" t="s">
        <v>4</v>
      </c>
      <c r="C635" s="128" t="s">
        <v>4</v>
      </c>
      <c r="D635" s="217" t="s">
        <v>966</v>
      </c>
      <c r="E635" s="137"/>
      <c r="F635" s="107" t="s">
        <v>797</v>
      </c>
      <c r="G635" s="107">
        <v>6225</v>
      </c>
      <c r="H635" s="107">
        <v>4450</v>
      </c>
      <c r="I635" s="175">
        <v>20000</v>
      </c>
      <c r="J635" s="173"/>
      <c r="K635" s="77">
        <f>(M635-I635)*100/M635</f>
        <v>13.043478260869565</v>
      </c>
      <c r="L635" s="117" t="s">
        <v>22</v>
      </c>
      <c r="M635" s="175">
        <v>23000</v>
      </c>
      <c r="N635" s="173"/>
    </row>
    <row r="636" spans="1:15" s="37" customFormat="1" ht="18.75" customHeight="1" x14ac:dyDescent="0.25">
      <c r="A636" s="36" t="s">
        <v>4</v>
      </c>
      <c r="B636" s="128" t="s">
        <v>4</v>
      </c>
      <c r="C636" s="128" t="s">
        <v>4</v>
      </c>
      <c r="D636" s="217" t="s">
        <v>801</v>
      </c>
      <c r="E636" s="137"/>
      <c r="F636" s="107">
        <v>14400</v>
      </c>
      <c r="G636" s="107">
        <v>20000</v>
      </c>
      <c r="H636" s="107">
        <v>20000</v>
      </c>
      <c r="I636" s="175">
        <v>30000</v>
      </c>
      <c r="J636" s="173"/>
      <c r="K636" s="77">
        <f>(M636-I636)*100/M636</f>
        <v>0</v>
      </c>
      <c r="L636" s="117" t="s">
        <v>22</v>
      </c>
      <c r="M636" s="175">
        <v>30000</v>
      </c>
      <c r="N636" s="173"/>
    </row>
    <row r="637" spans="1:15" s="37" customFormat="1" ht="18.75" customHeight="1" x14ac:dyDescent="0.25">
      <c r="A637" s="36" t="s">
        <v>4</v>
      </c>
      <c r="B637" s="128" t="s">
        <v>4</v>
      </c>
      <c r="C637" s="128" t="s">
        <v>4</v>
      </c>
      <c r="D637" s="217" t="s">
        <v>803</v>
      </c>
      <c r="E637" s="137"/>
      <c r="F637" s="107">
        <v>27460</v>
      </c>
      <c r="G637" s="107" t="s">
        <v>18</v>
      </c>
      <c r="H637" s="107">
        <v>20000</v>
      </c>
      <c r="I637" s="175">
        <v>20000</v>
      </c>
      <c r="J637" s="173"/>
      <c r="K637" s="77">
        <f>(M637-I637)*100/M637</f>
        <v>0</v>
      </c>
      <c r="L637" s="117" t="s">
        <v>22</v>
      </c>
      <c r="M637" s="175">
        <v>20000</v>
      </c>
      <c r="N637" s="173"/>
    </row>
    <row r="638" spans="1:15" s="37" customFormat="1" ht="18.75" customHeight="1" x14ac:dyDescent="0.25">
      <c r="A638" s="36" t="s">
        <v>4</v>
      </c>
      <c r="B638" s="128" t="s">
        <v>4</v>
      </c>
      <c r="C638" s="128" t="s">
        <v>4</v>
      </c>
      <c r="D638" s="217" t="s">
        <v>1107</v>
      </c>
      <c r="E638" s="137"/>
      <c r="F638" s="107" t="s">
        <v>18</v>
      </c>
      <c r="G638" s="107" t="s">
        <v>18</v>
      </c>
      <c r="H638" s="107">
        <v>0</v>
      </c>
      <c r="I638" s="175">
        <v>60000</v>
      </c>
      <c r="J638" s="173"/>
      <c r="K638" s="77">
        <f t="shared" ref="K638:K648" si="98">(M638-I638)*100/M638</f>
        <v>25</v>
      </c>
      <c r="L638" s="117" t="s">
        <v>22</v>
      </c>
      <c r="M638" s="175">
        <v>80000</v>
      </c>
      <c r="N638" s="173"/>
    </row>
    <row r="639" spans="1:15" s="103" customFormat="1" ht="18.75" customHeight="1" x14ac:dyDescent="0.7">
      <c r="A639" s="179" t="s">
        <v>154</v>
      </c>
      <c r="B639" s="136"/>
      <c r="C639" s="136"/>
      <c r="D639" s="136"/>
      <c r="E639" s="137"/>
      <c r="F639" s="110">
        <f>F633+F634+F635+F636+F637+F638</f>
        <v>83660</v>
      </c>
      <c r="G639" s="110">
        <f t="shared" ref="G639:H639" si="99">G633+G634+G635+G636+G637+G638</f>
        <v>126124</v>
      </c>
      <c r="H639" s="110">
        <f t="shared" si="99"/>
        <v>44450</v>
      </c>
      <c r="I639" s="184">
        <f>I633+I634+I635+I636+I637+I638</f>
        <v>170000</v>
      </c>
      <c r="J639" s="173"/>
      <c r="K639" s="78">
        <f t="shared" si="98"/>
        <v>11.917098445595855</v>
      </c>
      <c r="L639" s="68" t="s">
        <v>22</v>
      </c>
      <c r="M639" s="184">
        <f>M633+M634+M635+M636+M637+M638</f>
        <v>193000</v>
      </c>
      <c r="N639" s="173"/>
      <c r="O639" s="103">
        <v>62950</v>
      </c>
    </row>
    <row r="640" spans="1:15" s="103" customFormat="1" ht="18.75" customHeight="1" x14ac:dyDescent="0.7">
      <c r="A640" s="179" t="s">
        <v>186</v>
      </c>
      <c r="B640" s="136"/>
      <c r="C640" s="136"/>
      <c r="D640" s="136"/>
      <c r="E640" s="137"/>
      <c r="F640" s="110">
        <f>F639</f>
        <v>83660</v>
      </c>
      <c r="G640" s="110">
        <f t="shared" ref="G640:H640" si="100">G639</f>
        <v>126124</v>
      </c>
      <c r="H640" s="110">
        <f t="shared" si="100"/>
        <v>44450</v>
      </c>
      <c r="I640" s="184">
        <f>I639</f>
        <v>170000</v>
      </c>
      <c r="J640" s="173"/>
      <c r="K640" s="78">
        <f t="shared" si="98"/>
        <v>11.917098445595855</v>
      </c>
      <c r="L640" s="68" t="s">
        <v>22</v>
      </c>
      <c r="M640" s="184">
        <f>M639</f>
        <v>193000</v>
      </c>
      <c r="N640" s="173"/>
    </row>
    <row r="641" spans="1:16" s="103" customFormat="1" ht="18.75" customHeight="1" x14ac:dyDescent="0.7">
      <c r="A641" s="19" t="s">
        <v>4</v>
      </c>
      <c r="B641" s="178" t="s">
        <v>225</v>
      </c>
      <c r="C641" s="136"/>
      <c r="D641" s="136"/>
      <c r="E641" s="137"/>
      <c r="F641" s="94" t="s">
        <v>4</v>
      </c>
      <c r="G641" s="106"/>
      <c r="H641" s="106"/>
      <c r="I641" s="183" t="s">
        <v>4</v>
      </c>
      <c r="J641" s="137"/>
      <c r="K641" s="77"/>
      <c r="L641" s="108" t="s">
        <v>4</v>
      </c>
      <c r="M641" s="174" t="s">
        <v>4</v>
      </c>
      <c r="N641" s="173"/>
    </row>
    <row r="642" spans="1:16" s="103" customFormat="1" ht="18.75" customHeight="1" x14ac:dyDescent="0.7">
      <c r="A642" s="19" t="s">
        <v>4</v>
      </c>
      <c r="B642" s="178" t="s">
        <v>226</v>
      </c>
      <c r="C642" s="136"/>
      <c r="D642" s="136"/>
      <c r="E642" s="137"/>
      <c r="F642" s="94" t="s">
        <v>4</v>
      </c>
      <c r="G642" s="106"/>
      <c r="H642" s="106"/>
      <c r="I642" s="183" t="s">
        <v>4</v>
      </c>
      <c r="J642" s="137"/>
      <c r="K642" s="77"/>
      <c r="L642" s="108" t="s">
        <v>4</v>
      </c>
      <c r="M642" s="174" t="s">
        <v>4</v>
      </c>
      <c r="N642" s="173"/>
    </row>
    <row r="643" spans="1:16" s="103" customFormat="1" ht="18.75" customHeight="1" x14ac:dyDescent="0.7">
      <c r="A643" s="21" t="s">
        <v>4</v>
      </c>
      <c r="B643" s="112" t="s">
        <v>4</v>
      </c>
      <c r="C643" s="168" t="s">
        <v>227</v>
      </c>
      <c r="D643" s="136"/>
      <c r="E643" s="137"/>
      <c r="F643" s="95" t="s">
        <v>4</v>
      </c>
      <c r="G643" s="105"/>
      <c r="H643" s="105"/>
      <c r="I643" s="189" t="s">
        <v>4</v>
      </c>
      <c r="J643" s="137"/>
      <c r="K643" s="77"/>
      <c r="L643" s="104" t="s">
        <v>4</v>
      </c>
      <c r="M643" s="172" t="s">
        <v>4</v>
      </c>
      <c r="N643" s="173"/>
    </row>
    <row r="644" spans="1:16" s="103" customFormat="1" ht="18.75" customHeight="1" x14ac:dyDescent="0.7">
      <c r="A644" s="21" t="s">
        <v>4</v>
      </c>
      <c r="B644" s="112" t="s">
        <v>4</v>
      </c>
      <c r="C644" s="112" t="s">
        <v>4</v>
      </c>
      <c r="D644" s="168" t="s">
        <v>1108</v>
      </c>
      <c r="E644" s="137"/>
      <c r="F644" s="95" t="s">
        <v>18</v>
      </c>
      <c r="G644" s="95" t="s">
        <v>18</v>
      </c>
      <c r="H644" s="95">
        <v>0</v>
      </c>
      <c r="I644" s="172">
        <v>20000</v>
      </c>
      <c r="J644" s="173"/>
      <c r="K644" s="77">
        <f t="shared" si="98"/>
        <v>0</v>
      </c>
      <c r="L644" s="104" t="s">
        <v>22</v>
      </c>
      <c r="M644" s="172">
        <v>20000</v>
      </c>
      <c r="N644" s="173"/>
    </row>
    <row r="645" spans="1:16" s="103" customFormat="1" ht="18.75" customHeight="1" x14ac:dyDescent="0.7">
      <c r="A645" s="179" t="s">
        <v>229</v>
      </c>
      <c r="B645" s="136"/>
      <c r="C645" s="136"/>
      <c r="D645" s="136"/>
      <c r="E645" s="137"/>
      <c r="F645" s="113" t="str">
        <f>F644</f>
        <v>0</v>
      </c>
      <c r="G645" s="113" t="str">
        <f t="shared" ref="G645:H646" si="101">G644</f>
        <v>0</v>
      </c>
      <c r="H645" s="113">
        <f t="shared" si="101"/>
        <v>0</v>
      </c>
      <c r="I645" s="184">
        <f t="shared" ref="I645" si="102">I644</f>
        <v>20000</v>
      </c>
      <c r="J645" s="173"/>
      <c r="K645" s="78">
        <f t="shared" si="98"/>
        <v>0</v>
      </c>
      <c r="L645" s="108" t="s">
        <v>22</v>
      </c>
      <c r="M645" s="184">
        <f>M644</f>
        <v>20000</v>
      </c>
      <c r="N645" s="173"/>
    </row>
    <row r="646" spans="1:16" s="103" customFormat="1" ht="18.75" customHeight="1" x14ac:dyDescent="0.7">
      <c r="A646" s="179" t="s">
        <v>230</v>
      </c>
      <c r="B646" s="136"/>
      <c r="C646" s="136"/>
      <c r="D646" s="136"/>
      <c r="E646" s="137"/>
      <c r="F646" s="113" t="str">
        <f>F645</f>
        <v>0</v>
      </c>
      <c r="G646" s="113" t="str">
        <f t="shared" si="101"/>
        <v>0</v>
      </c>
      <c r="H646" s="113">
        <f t="shared" si="101"/>
        <v>0</v>
      </c>
      <c r="I646" s="184">
        <f>I645</f>
        <v>20000</v>
      </c>
      <c r="J646" s="173"/>
      <c r="K646" s="78">
        <f t="shared" si="98"/>
        <v>0</v>
      </c>
      <c r="L646" s="108" t="s">
        <v>22</v>
      </c>
      <c r="M646" s="184">
        <f>M645</f>
        <v>20000</v>
      </c>
      <c r="N646" s="173"/>
    </row>
    <row r="647" spans="1:16" s="103" customFormat="1" ht="18.75" customHeight="1" x14ac:dyDescent="0.7">
      <c r="A647" s="180" t="s">
        <v>811</v>
      </c>
      <c r="B647" s="181"/>
      <c r="C647" s="181"/>
      <c r="D647" s="181"/>
      <c r="E647" s="182"/>
      <c r="F647" s="114">
        <f>F640+F646</f>
        <v>83660</v>
      </c>
      <c r="G647" s="114">
        <f t="shared" ref="G647:H647" si="103">G640+G646</f>
        <v>126124</v>
      </c>
      <c r="H647" s="114">
        <f t="shared" si="103"/>
        <v>44450</v>
      </c>
      <c r="I647" s="200">
        <f>I640+I646</f>
        <v>190000</v>
      </c>
      <c r="J647" s="201"/>
      <c r="K647" s="79">
        <f t="shared" si="98"/>
        <v>10.7981220657277</v>
      </c>
      <c r="L647" s="66" t="s">
        <v>22</v>
      </c>
      <c r="M647" s="200">
        <f>M640+M646</f>
        <v>213000</v>
      </c>
      <c r="N647" s="201"/>
      <c r="P647" s="103">
        <v>62950</v>
      </c>
    </row>
    <row r="648" spans="1:16" s="103" customFormat="1" ht="18.75" customHeight="1" thickBot="1" x14ac:dyDescent="0.75">
      <c r="A648" s="249" t="s">
        <v>812</v>
      </c>
      <c r="B648" s="250"/>
      <c r="C648" s="250"/>
      <c r="D648" s="250"/>
      <c r="E648" s="251"/>
      <c r="F648" s="115">
        <f>F647</f>
        <v>83660</v>
      </c>
      <c r="G648" s="115">
        <f t="shared" ref="G648:H648" si="104">G647</f>
        <v>126124</v>
      </c>
      <c r="H648" s="115">
        <f t="shared" si="104"/>
        <v>44450</v>
      </c>
      <c r="I648" s="209">
        <f>I647</f>
        <v>190000</v>
      </c>
      <c r="J648" s="203"/>
      <c r="K648" s="81">
        <f t="shared" si="98"/>
        <v>10.7981220657277</v>
      </c>
      <c r="L648" s="67" t="s">
        <v>22</v>
      </c>
      <c r="M648" s="209">
        <f>M647</f>
        <v>213000</v>
      </c>
      <c r="N648" s="203"/>
    </row>
    <row r="649" spans="1:16" s="103" customFormat="1" ht="18.75" customHeight="1" thickTop="1" x14ac:dyDescent="0.7">
      <c r="A649" s="26"/>
      <c r="B649" s="27"/>
      <c r="C649" s="27"/>
      <c r="D649" s="27"/>
      <c r="E649" s="27"/>
      <c r="F649" s="54"/>
      <c r="G649" s="54"/>
      <c r="H649" s="54"/>
      <c r="I649" s="55"/>
      <c r="J649" s="40"/>
      <c r="K649" s="84"/>
      <c r="L649" s="29"/>
      <c r="M649" s="55"/>
      <c r="N649" s="40"/>
    </row>
    <row r="650" spans="1:16" s="103" customFormat="1" ht="18.75" customHeight="1" x14ac:dyDescent="0.7">
      <c r="A650" s="171" t="s">
        <v>4</v>
      </c>
      <c r="B650" s="158"/>
      <c r="C650" s="158"/>
      <c r="D650" s="158"/>
      <c r="E650" s="171" t="s">
        <v>4</v>
      </c>
      <c r="F650" s="158"/>
      <c r="G650" s="158"/>
      <c r="H650" s="158"/>
      <c r="I650" s="158"/>
      <c r="J650" s="171">
        <v>44</v>
      </c>
      <c r="K650" s="158"/>
      <c r="L650" s="158"/>
      <c r="M650" s="158"/>
      <c r="N650" s="158"/>
    </row>
    <row r="651" spans="1:16" s="103" customFormat="1" ht="21.75" customHeight="1" x14ac:dyDescent="0.7">
      <c r="A651" s="159" t="s">
        <v>1055</v>
      </c>
      <c r="B651" s="160"/>
      <c r="C651" s="160"/>
      <c r="D651" s="160"/>
      <c r="E651" s="161"/>
      <c r="F651" s="220" t="s">
        <v>5</v>
      </c>
      <c r="G651" s="221"/>
      <c r="H651" s="222"/>
      <c r="I651" s="210" t="s">
        <v>6</v>
      </c>
      <c r="J651" s="218"/>
      <c r="K651" s="218"/>
      <c r="L651" s="218"/>
      <c r="M651" s="218"/>
      <c r="N651" s="211"/>
    </row>
    <row r="652" spans="1:16" s="103" customFormat="1" ht="24" customHeight="1" x14ac:dyDescent="0.7">
      <c r="A652" s="162"/>
      <c r="B652" s="163"/>
      <c r="C652" s="163"/>
      <c r="D652" s="163"/>
      <c r="E652" s="164"/>
      <c r="F652" s="64" t="s">
        <v>9</v>
      </c>
      <c r="G652" s="65" t="s">
        <v>10</v>
      </c>
      <c r="H652" s="65" t="s">
        <v>12</v>
      </c>
      <c r="I652" s="210" t="s">
        <v>1060</v>
      </c>
      <c r="J652" s="211"/>
      <c r="K652" s="214" t="s">
        <v>11</v>
      </c>
      <c r="L652" s="215"/>
      <c r="M652" s="210" t="s">
        <v>1096</v>
      </c>
      <c r="N652" s="211"/>
    </row>
    <row r="653" spans="1:16" s="103" customFormat="1" ht="18.75" customHeight="1" x14ac:dyDescent="0.7">
      <c r="A653" s="257" t="s">
        <v>1046</v>
      </c>
      <c r="B653" s="258"/>
      <c r="C653" s="258"/>
      <c r="D653" s="258"/>
      <c r="E653" s="259"/>
      <c r="F653" s="125" t="s">
        <v>4</v>
      </c>
      <c r="G653" s="35"/>
      <c r="H653" s="35"/>
      <c r="I653" s="246" t="s">
        <v>4</v>
      </c>
      <c r="J653" s="146"/>
      <c r="K653" s="75" t="s">
        <v>4</v>
      </c>
      <c r="L653" s="20" t="s">
        <v>4</v>
      </c>
      <c r="M653" s="176" t="s">
        <v>4</v>
      </c>
      <c r="N653" s="177"/>
    </row>
    <row r="654" spans="1:16" s="103" customFormat="1" ht="18.75" customHeight="1" x14ac:dyDescent="0.7">
      <c r="A654" s="223" t="s">
        <v>1047</v>
      </c>
      <c r="B654" s="224"/>
      <c r="C654" s="224"/>
      <c r="D654" s="224"/>
      <c r="E654" s="225"/>
      <c r="F654" s="125" t="s">
        <v>4</v>
      </c>
      <c r="G654" s="35"/>
      <c r="H654" s="35"/>
      <c r="I654" s="246" t="s">
        <v>4</v>
      </c>
      <c r="J654" s="146"/>
      <c r="K654" s="75" t="s">
        <v>4</v>
      </c>
      <c r="L654" s="20" t="s">
        <v>4</v>
      </c>
      <c r="M654" s="176" t="s">
        <v>4</v>
      </c>
      <c r="N654" s="177"/>
    </row>
    <row r="655" spans="1:16" s="103" customFormat="1" ht="18.75" customHeight="1" x14ac:dyDescent="0.7">
      <c r="A655" s="19" t="s">
        <v>4</v>
      </c>
      <c r="B655" s="178" t="s">
        <v>81</v>
      </c>
      <c r="C655" s="136"/>
      <c r="D655" s="136"/>
      <c r="E655" s="137"/>
      <c r="F655" s="109" t="s">
        <v>4</v>
      </c>
      <c r="G655" s="33"/>
      <c r="H655" s="33"/>
      <c r="I655" s="183" t="s">
        <v>4</v>
      </c>
      <c r="J655" s="137"/>
      <c r="K655" s="76" t="s">
        <v>4</v>
      </c>
      <c r="L655" s="108" t="s">
        <v>4</v>
      </c>
      <c r="M655" s="174" t="s">
        <v>4</v>
      </c>
      <c r="N655" s="173"/>
    </row>
    <row r="656" spans="1:16" s="103" customFormat="1" ht="18.75" customHeight="1" x14ac:dyDescent="0.7">
      <c r="A656" s="19" t="s">
        <v>4</v>
      </c>
      <c r="B656" s="178" t="s">
        <v>107</v>
      </c>
      <c r="C656" s="136"/>
      <c r="D656" s="136"/>
      <c r="E656" s="137"/>
      <c r="F656" s="109" t="s">
        <v>4</v>
      </c>
      <c r="G656" s="33"/>
      <c r="H656" s="33"/>
      <c r="I656" s="183" t="s">
        <v>4</v>
      </c>
      <c r="J656" s="137"/>
      <c r="K656" s="76" t="s">
        <v>4</v>
      </c>
      <c r="L656" s="108" t="s">
        <v>4</v>
      </c>
      <c r="M656" s="174" t="s">
        <v>4</v>
      </c>
      <c r="N656" s="173"/>
    </row>
    <row r="657" spans="1:15" s="103" customFormat="1" ht="18.75" customHeight="1" x14ac:dyDescent="0.7">
      <c r="A657" s="21" t="s">
        <v>4</v>
      </c>
      <c r="B657" s="112" t="s">
        <v>4</v>
      </c>
      <c r="C657" s="168" t="s">
        <v>115</v>
      </c>
      <c r="D657" s="136"/>
      <c r="E657" s="137"/>
      <c r="F657" s="120">
        <v>78750</v>
      </c>
      <c r="G657" s="120">
        <v>1000</v>
      </c>
      <c r="H657" s="120">
        <v>2500</v>
      </c>
      <c r="I657" s="172">
        <v>30000</v>
      </c>
      <c r="J657" s="173"/>
      <c r="K657" s="77">
        <f t="shared" ref="K657:K660" si="105">(M657-I657)*100/M657</f>
        <v>0</v>
      </c>
      <c r="L657" s="104" t="s">
        <v>22</v>
      </c>
      <c r="M657" s="172">
        <v>30000</v>
      </c>
      <c r="N657" s="173"/>
    </row>
    <row r="658" spans="1:15" s="103" customFormat="1" ht="18.75" customHeight="1" x14ac:dyDescent="0.7">
      <c r="A658" s="179" t="s">
        <v>154</v>
      </c>
      <c r="B658" s="136"/>
      <c r="C658" s="136"/>
      <c r="D658" s="136"/>
      <c r="E658" s="137"/>
      <c r="F658" s="118">
        <f>F657</f>
        <v>78750</v>
      </c>
      <c r="G658" s="118">
        <f t="shared" ref="G658:H660" si="106">G657</f>
        <v>1000</v>
      </c>
      <c r="H658" s="118">
        <f t="shared" si="106"/>
        <v>2500</v>
      </c>
      <c r="I658" s="184">
        <f>I657</f>
        <v>30000</v>
      </c>
      <c r="J658" s="173"/>
      <c r="K658" s="78">
        <f t="shared" si="105"/>
        <v>0</v>
      </c>
      <c r="L658" s="108" t="s">
        <v>22</v>
      </c>
      <c r="M658" s="184">
        <f>M657</f>
        <v>30000</v>
      </c>
      <c r="N658" s="173"/>
    </row>
    <row r="659" spans="1:15" s="103" customFormat="1" ht="18.75" customHeight="1" x14ac:dyDescent="0.7">
      <c r="A659" s="179" t="s">
        <v>186</v>
      </c>
      <c r="B659" s="136"/>
      <c r="C659" s="136"/>
      <c r="D659" s="136"/>
      <c r="E659" s="137"/>
      <c r="F659" s="118">
        <f>F658</f>
        <v>78750</v>
      </c>
      <c r="G659" s="118">
        <f t="shared" si="106"/>
        <v>1000</v>
      </c>
      <c r="H659" s="118">
        <f t="shared" si="106"/>
        <v>2500</v>
      </c>
      <c r="I659" s="184">
        <f>I658</f>
        <v>30000</v>
      </c>
      <c r="J659" s="173"/>
      <c r="K659" s="78">
        <f t="shared" si="105"/>
        <v>0</v>
      </c>
      <c r="L659" s="108" t="s">
        <v>22</v>
      </c>
      <c r="M659" s="184">
        <f>M658</f>
        <v>30000</v>
      </c>
      <c r="N659" s="173"/>
      <c r="O659" s="103">
        <v>2800</v>
      </c>
    </row>
    <row r="660" spans="1:15" s="103" customFormat="1" ht="18.75" customHeight="1" x14ac:dyDescent="0.7">
      <c r="A660" s="180" t="s">
        <v>817</v>
      </c>
      <c r="B660" s="181"/>
      <c r="C660" s="181"/>
      <c r="D660" s="181"/>
      <c r="E660" s="182"/>
      <c r="F660" s="124">
        <f>F659</f>
        <v>78750</v>
      </c>
      <c r="G660" s="124">
        <f t="shared" si="106"/>
        <v>1000</v>
      </c>
      <c r="H660" s="124">
        <f t="shared" si="106"/>
        <v>2500</v>
      </c>
      <c r="I660" s="200">
        <f>I659</f>
        <v>30000</v>
      </c>
      <c r="J660" s="201"/>
      <c r="K660" s="79">
        <f t="shared" si="105"/>
        <v>0</v>
      </c>
      <c r="L660" s="66" t="s">
        <v>22</v>
      </c>
      <c r="M660" s="200">
        <f>M659</f>
        <v>30000</v>
      </c>
      <c r="N660" s="201"/>
    </row>
    <row r="661" spans="1:15" s="103" customFormat="1" ht="18.75" customHeight="1" x14ac:dyDescent="0.7">
      <c r="A661" s="223" t="s">
        <v>1048</v>
      </c>
      <c r="B661" s="224"/>
      <c r="C661" s="224"/>
      <c r="D661" s="224"/>
      <c r="E661" s="225"/>
      <c r="F661" s="125" t="s">
        <v>4</v>
      </c>
      <c r="G661" s="35"/>
      <c r="H661" s="35"/>
      <c r="I661" s="246" t="s">
        <v>4</v>
      </c>
      <c r="J661" s="146"/>
      <c r="K661" s="75" t="s">
        <v>4</v>
      </c>
      <c r="L661" s="20" t="s">
        <v>4</v>
      </c>
      <c r="M661" s="176" t="s">
        <v>4</v>
      </c>
      <c r="N661" s="177"/>
    </row>
    <row r="662" spans="1:15" s="103" customFormat="1" ht="18.75" customHeight="1" x14ac:dyDescent="0.7">
      <c r="A662" s="19" t="s">
        <v>4</v>
      </c>
      <c r="B662" s="178" t="s">
        <v>81</v>
      </c>
      <c r="C662" s="136"/>
      <c r="D662" s="136"/>
      <c r="E662" s="137"/>
      <c r="F662" s="109" t="s">
        <v>4</v>
      </c>
      <c r="G662" s="33"/>
      <c r="H662" s="33"/>
      <c r="I662" s="183" t="s">
        <v>4</v>
      </c>
      <c r="J662" s="137"/>
      <c r="K662" s="76" t="s">
        <v>4</v>
      </c>
      <c r="L662" s="108" t="s">
        <v>4</v>
      </c>
      <c r="M662" s="174" t="s">
        <v>4</v>
      </c>
      <c r="N662" s="173"/>
    </row>
    <row r="663" spans="1:15" s="103" customFormat="1" ht="18.75" customHeight="1" x14ac:dyDescent="0.7">
      <c r="A663" s="19" t="s">
        <v>4</v>
      </c>
      <c r="B663" s="178" t="s">
        <v>107</v>
      </c>
      <c r="C663" s="136"/>
      <c r="D663" s="136"/>
      <c r="E663" s="137"/>
      <c r="F663" s="109" t="s">
        <v>4</v>
      </c>
      <c r="G663" s="33"/>
      <c r="H663" s="33"/>
      <c r="I663" s="183" t="s">
        <v>4</v>
      </c>
      <c r="J663" s="137"/>
      <c r="K663" s="76" t="s">
        <v>4</v>
      </c>
      <c r="L663" s="108" t="s">
        <v>4</v>
      </c>
      <c r="M663" s="174" t="s">
        <v>4</v>
      </c>
      <c r="N663" s="173"/>
    </row>
    <row r="664" spans="1:15" s="103" customFormat="1" ht="18.75" customHeight="1" x14ac:dyDescent="0.7">
      <c r="A664" s="21" t="s">
        <v>4</v>
      </c>
      <c r="B664" s="112" t="s">
        <v>4</v>
      </c>
      <c r="C664" s="168" t="s">
        <v>121</v>
      </c>
      <c r="D664" s="136"/>
      <c r="E664" s="137"/>
      <c r="F664" s="111" t="s">
        <v>4</v>
      </c>
      <c r="G664" s="120"/>
      <c r="H664" s="120"/>
      <c r="I664" s="189" t="s">
        <v>4</v>
      </c>
      <c r="J664" s="137"/>
      <c r="K664" s="85" t="s">
        <v>4</v>
      </c>
      <c r="L664" s="104" t="s">
        <v>4</v>
      </c>
      <c r="M664" s="172" t="s">
        <v>4</v>
      </c>
      <c r="N664" s="173"/>
    </row>
    <row r="665" spans="1:15" s="37" customFormat="1" ht="19.5" customHeight="1" x14ac:dyDescent="0.25">
      <c r="A665" s="36" t="s">
        <v>4</v>
      </c>
      <c r="B665" s="128" t="s">
        <v>4</v>
      </c>
      <c r="C665" s="128" t="s">
        <v>4</v>
      </c>
      <c r="D665" s="217" t="s">
        <v>1057</v>
      </c>
      <c r="E665" s="137"/>
      <c r="F665" s="121" t="s">
        <v>120</v>
      </c>
      <c r="G665" s="120" t="s">
        <v>18</v>
      </c>
      <c r="H665" s="120" t="s">
        <v>18</v>
      </c>
      <c r="I665" s="175" t="s">
        <v>18</v>
      </c>
      <c r="J665" s="173"/>
      <c r="K665" s="77"/>
      <c r="L665" s="117" t="s">
        <v>22</v>
      </c>
      <c r="M665" s="175" t="s">
        <v>18</v>
      </c>
      <c r="N665" s="173"/>
    </row>
    <row r="666" spans="1:15" s="103" customFormat="1" ht="18.75" customHeight="1" x14ac:dyDescent="0.7">
      <c r="A666" s="21" t="s">
        <v>4</v>
      </c>
      <c r="B666" s="112" t="s">
        <v>4</v>
      </c>
      <c r="C666" s="112" t="s">
        <v>4</v>
      </c>
      <c r="D666" s="168" t="s">
        <v>826</v>
      </c>
      <c r="E666" s="137"/>
      <c r="F666" s="120">
        <v>182162</v>
      </c>
      <c r="G666" s="120">
        <v>180000</v>
      </c>
      <c r="H666" s="120">
        <v>180000</v>
      </c>
      <c r="I666" s="172" t="s">
        <v>297</v>
      </c>
      <c r="J666" s="173"/>
      <c r="K666" s="77">
        <f t="shared" ref="K666:K671" si="107">(M666-I666)*100/M666</f>
        <v>5.2631578947368425</v>
      </c>
      <c r="L666" s="104" t="s">
        <v>22</v>
      </c>
      <c r="M666" s="172">
        <v>190000</v>
      </c>
      <c r="N666" s="173"/>
    </row>
    <row r="667" spans="1:15" s="103" customFormat="1" ht="18.75" customHeight="1" x14ac:dyDescent="0.7">
      <c r="A667" s="21" t="s">
        <v>4</v>
      </c>
      <c r="B667" s="112" t="s">
        <v>4</v>
      </c>
      <c r="C667" s="112" t="s">
        <v>4</v>
      </c>
      <c r="D667" s="168" t="s">
        <v>828</v>
      </c>
      <c r="E667" s="137"/>
      <c r="F667" s="111" t="s">
        <v>829</v>
      </c>
      <c r="G667" s="120">
        <v>20000</v>
      </c>
      <c r="H667" s="120">
        <v>30000</v>
      </c>
      <c r="I667" s="172">
        <v>40000</v>
      </c>
      <c r="J667" s="173"/>
      <c r="K667" s="77">
        <f t="shared" si="107"/>
        <v>-33.333333333333336</v>
      </c>
      <c r="L667" s="104" t="s">
        <v>22</v>
      </c>
      <c r="M667" s="172">
        <v>30000</v>
      </c>
      <c r="N667" s="173"/>
    </row>
    <row r="668" spans="1:15" s="103" customFormat="1" ht="18.75" customHeight="1" x14ac:dyDescent="0.7">
      <c r="A668" s="21" t="s">
        <v>4</v>
      </c>
      <c r="B668" s="112" t="s">
        <v>4</v>
      </c>
      <c r="C668" s="112" t="s">
        <v>4</v>
      </c>
      <c r="D668" s="168" t="s">
        <v>1080</v>
      </c>
      <c r="E668" s="137"/>
      <c r="F668" s="111" t="s">
        <v>18</v>
      </c>
      <c r="G668" s="120">
        <v>20000</v>
      </c>
      <c r="H668" s="120">
        <v>20000</v>
      </c>
      <c r="I668" s="172">
        <v>30000</v>
      </c>
      <c r="J668" s="173"/>
      <c r="K668" s="77">
        <f t="shared" si="107"/>
        <v>-50</v>
      </c>
      <c r="L668" s="104" t="s">
        <v>22</v>
      </c>
      <c r="M668" s="172">
        <v>20000</v>
      </c>
      <c r="N668" s="173"/>
    </row>
    <row r="669" spans="1:15" s="103" customFormat="1" ht="18.75" customHeight="1" x14ac:dyDescent="0.7">
      <c r="A669" s="21" t="s">
        <v>4</v>
      </c>
      <c r="B669" s="112" t="s">
        <v>4</v>
      </c>
      <c r="C669" s="112" t="s">
        <v>4</v>
      </c>
      <c r="D669" s="168" t="s">
        <v>834</v>
      </c>
      <c r="E669" s="137"/>
      <c r="F669" s="111" t="s">
        <v>52</v>
      </c>
      <c r="G669" s="120">
        <v>49580</v>
      </c>
      <c r="H669" s="120">
        <v>80000</v>
      </c>
      <c r="I669" s="172">
        <v>60000</v>
      </c>
      <c r="J669" s="173"/>
      <c r="K669" s="77">
        <f t="shared" si="107"/>
        <v>0</v>
      </c>
      <c r="L669" s="104" t="s">
        <v>22</v>
      </c>
      <c r="M669" s="172">
        <v>60000</v>
      </c>
      <c r="N669" s="173"/>
    </row>
    <row r="670" spans="1:15" s="103" customFormat="1" ht="18.75" customHeight="1" x14ac:dyDescent="0.7">
      <c r="A670" s="21" t="s">
        <v>4</v>
      </c>
      <c r="B670" s="112" t="s">
        <v>4</v>
      </c>
      <c r="C670" s="112" t="s">
        <v>4</v>
      </c>
      <c r="D670" s="168" t="s">
        <v>836</v>
      </c>
      <c r="E670" s="137"/>
      <c r="F670" s="121" t="s">
        <v>820</v>
      </c>
      <c r="G670" s="120" t="s">
        <v>18</v>
      </c>
      <c r="H670" s="120">
        <v>0</v>
      </c>
      <c r="I670" s="172" t="s">
        <v>86</v>
      </c>
      <c r="J670" s="173"/>
      <c r="K670" s="77">
        <f t="shared" si="107"/>
        <v>0</v>
      </c>
      <c r="L670" s="104" t="s">
        <v>22</v>
      </c>
      <c r="M670" s="172" t="s">
        <v>86</v>
      </c>
      <c r="N670" s="173"/>
    </row>
    <row r="671" spans="1:15" s="103" customFormat="1" ht="18.75" customHeight="1" x14ac:dyDescent="0.7">
      <c r="A671" s="179" t="s">
        <v>154</v>
      </c>
      <c r="B671" s="136"/>
      <c r="C671" s="136"/>
      <c r="D671" s="136"/>
      <c r="E671" s="137"/>
      <c r="F671" s="118">
        <f>F665+F666+F667+F668+F669+F670</f>
        <v>336070</v>
      </c>
      <c r="G671" s="118">
        <f t="shared" ref="G671:H671" si="108">G665+G666+G667+G668+G669+G670</f>
        <v>269580</v>
      </c>
      <c r="H671" s="118">
        <f t="shared" si="108"/>
        <v>310000</v>
      </c>
      <c r="I671" s="184">
        <f>I665+I666+I667+I668+I669+I670</f>
        <v>330000</v>
      </c>
      <c r="J671" s="173"/>
      <c r="K671" s="78">
        <f t="shared" si="107"/>
        <v>-3.125</v>
      </c>
      <c r="L671" s="108" t="s">
        <v>22</v>
      </c>
      <c r="M671" s="184">
        <f>M665+M666+M667+M668+M669+M670</f>
        <v>320000</v>
      </c>
      <c r="N671" s="173"/>
    </row>
    <row r="672" spans="1:15" s="103" customFormat="1" ht="18.75" customHeight="1" x14ac:dyDescent="0.7">
      <c r="A672" s="19" t="s">
        <v>4</v>
      </c>
      <c r="B672" s="178" t="s">
        <v>159</v>
      </c>
      <c r="C672" s="136"/>
      <c r="D672" s="136"/>
      <c r="E672" s="137"/>
      <c r="F672" s="109" t="s">
        <v>4</v>
      </c>
      <c r="G672" s="33"/>
      <c r="H672" s="33"/>
      <c r="I672" s="174" t="s">
        <v>4</v>
      </c>
      <c r="J672" s="173"/>
      <c r="K672" s="77"/>
      <c r="L672" s="108" t="s">
        <v>4</v>
      </c>
      <c r="M672" s="174" t="s">
        <v>4</v>
      </c>
      <c r="N672" s="173"/>
    </row>
    <row r="673" spans="1:14" s="103" customFormat="1" ht="18.75" customHeight="1" x14ac:dyDescent="0.7">
      <c r="A673" s="21" t="s">
        <v>4</v>
      </c>
      <c r="B673" s="112" t="s">
        <v>4</v>
      </c>
      <c r="C673" s="168" t="s">
        <v>840</v>
      </c>
      <c r="D673" s="136"/>
      <c r="E673" s="137"/>
      <c r="F673" s="120">
        <v>75591</v>
      </c>
      <c r="G673" s="120">
        <v>55991</v>
      </c>
      <c r="H673" s="120">
        <v>66872</v>
      </c>
      <c r="I673" s="172">
        <v>80000</v>
      </c>
      <c r="J673" s="173"/>
      <c r="K673" s="77">
        <f>(M673-I673)*100/M673</f>
        <v>0</v>
      </c>
      <c r="L673" s="104" t="s">
        <v>22</v>
      </c>
      <c r="M673" s="172">
        <v>80000</v>
      </c>
      <c r="N673" s="173"/>
    </row>
    <row r="674" spans="1:14" s="103" customFormat="1" ht="18.75" customHeight="1" x14ac:dyDescent="0.7">
      <c r="A674" s="179" t="s">
        <v>181</v>
      </c>
      <c r="B674" s="136"/>
      <c r="C674" s="136"/>
      <c r="D674" s="136"/>
      <c r="E674" s="137"/>
      <c r="F674" s="118">
        <f>F673</f>
        <v>75591</v>
      </c>
      <c r="G674" s="118">
        <f t="shared" ref="G674:H674" si="109">G673</f>
        <v>55991</v>
      </c>
      <c r="H674" s="118">
        <f t="shared" si="109"/>
        <v>66872</v>
      </c>
      <c r="I674" s="184">
        <f>I673</f>
        <v>80000</v>
      </c>
      <c r="J674" s="173"/>
      <c r="K674" s="78">
        <f>(M674-I674)*100/M674</f>
        <v>0</v>
      </c>
      <c r="L674" s="108" t="s">
        <v>22</v>
      </c>
      <c r="M674" s="184">
        <f>M673</f>
        <v>80000</v>
      </c>
      <c r="N674" s="173"/>
    </row>
    <row r="675" spans="1:14" s="103" customFormat="1" ht="18.75" customHeight="1" x14ac:dyDescent="0.7">
      <c r="A675" s="171" t="s">
        <v>4</v>
      </c>
      <c r="B675" s="158"/>
      <c r="C675" s="158"/>
      <c r="D675" s="158"/>
      <c r="E675" s="171" t="s">
        <v>4</v>
      </c>
      <c r="F675" s="158"/>
      <c r="G675" s="158"/>
      <c r="H675" s="158"/>
      <c r="I675" s="158"/>
      <c r="J675" s="171">
        <v>45</v>
      </c>
      <c r="K675" s="158"/>
      <c r="L675" s="158"/>
      <c r="M675" s="158"/>
      <c r="N675" s="158"/>
    </row>
    <row r="676" spans="1:14" s="103" customFormat="1" ht="21.75" customHeight="1" x14ac:dyDescent="0.7">
      <c r="A676" s="159" t="s">
        <v>1055</v>
      </c>
      <c r="B676" s="160"/>
      <c r="C676" s="160"/>
      <c r="D676" s="160"/>
      <c r="E676" s="161"/>
      <c r="F676" s="220" t="s">
        <v>5</v>
      </c>
      <c r="G676" s="221"/>
      <c r="H676" s="222"/>
      <c r="I676" s="210" t="s">
        <v>6</v>
      </c>
      <c r="J676" s="218"/>
      <c r="K676" s="218"/>
      <c r="L676" s="218"/>
      <c r="M676" s="218"/>
      <c r="N676" s="211"/>
    </row>
    <row r="677" spans="1:14" s="103" customFormat="1" ht="24" customHeight="1" x14ac:dyDescent="0.7">
      <c r="A677" s="162"/>
      <c r="B677" s="163"/>
      <c r="C677" s="163"/>
      <c r="D677" s="163"/>
      <c r="E677" s="164"/>
      <c r="F677" s="64" t="s">
        <v>9</v>
      </c>
      <c r="G677" s="65" t="s">
        <v>10</v>
      </c>
      <c r="H677" s="65" t="s">
        <v>12</v>
      </c>
      <c r="I677" s="210" t="s">
        <v>1060</v>
      </c>
      <c r="J677" s="211"/>
      <c r="K677" s="214" t="s">
        <v>11</v>
      </c>
      <c r="L677" s="215"/>
      <c r="M677" s="210" t="s">
        <v>1096</v>
      </c>
      <c r="N677" s="211"/>
    </row>
    <row r="678" spans="1:14" s="103" customFormat="1" ht="18.75" customHeight="1" x14ac:dyDescent="0.7">
      <c r="A678" s="179" t="s">
        <v>186</v>
      </c>
      <c r="B678" s="136"/>
      <c r="C678" s="136"/>
      <c r="D678" s="136"/>
      <c r="E678" s="137"/>
      <c r="F678" s="118">
        <f>F671+F674</f>
        <v>411661</v>
      </c>
      <c r="G678" s="118">
        <f>G671+G674</f>
        <v>325571</v>
      </c>
      <c r="H678" s="118">
        <f>H671+H674</f>
        <v>376872</v>
      </c>
      <c r="I678" s="184">
        <f>I671+I674</f>
        <v>410000</v>
      </c>
      <c r="J678" s="173"/>
      <c r="K678" s="78">
        <f>(M678-I678)*100/M678</f>
        <v>-2.5</v>
      </c>
      <c r="L678" s="108" t="s">
        <v>22</v>
      </c>
      <c r="M678" s="184">
        <f>M671+M674</f>
        <v>400000</v>
      </c>
      <c r="N678" s="173"/>
    </row>
    <row r="679" spans="1:14" s="103" customFormat="1" ht="18.75" customHeight="1" x14ac:dyDescent="0.7">
      <c r="A679" s="180" t="s">
        <v>847</v>
      </c>
      <c r="B679" s="181"/>
      <c r="C679" s="181"/>
      <c r="D679" s="181"/>
      <c r="E679" s="182"/>
      <c r="F679" s="124">
        <f>F678</f>
        <v>411661</v>
      </c>
      <c r="G679" s="124">
        <f t="shared" ref="G679:H679" si="110">G678</f>
        <v>325571</v>
      </c>
      <c r="H679" s="124">
        <f t="shared" si="110"/>
        <v>376872</v>
      </c>
      <c r="I679" s="200">
        <f>I678</f>
        <v>410000</v>
      </c>
      <c r="J679" s="201"/>
      <c r="K679" s="79">
        <f>(M679-I679)*100/M679</f>
        <v>-2.5</v>
      </c>
      <c r="L679" s="66" t="s">
        <v>22</v>
      </c>
      <c r="M679" s="200">
        <f>M678</f>
        <v>400000</v>
      </c>
      <c r="N679" s="201"/>
    </row>
    <row r="680" spans="1:14" s="103" customFormat="1" ht="18.75" customHeight="1" x14ac:dyDescent="0.7">
      <c r="A680" s="223" t="s">
        <v>1049</v>
      </c>
      <c r="B680" s="224"/>
      <c r="C680" s="224"/>
      <c r="D680" s="224"/>
      <c r="E680" s="225"/>
      <c r="F680" s="125" t="s">
        <v>4</v>
      </c>
      <c r="G680" s="35" t="s">
        <v>4</v>
      </c>
      <c r="H680" s="35" t="s">
        <v>4</v>
      </c>
      <c r="I680" s="246" t="s">
        <v>4</v>
      </c>
      <c r="J680" s="146"/>
      <c r="K680" s="75" t="s">
        <v>4</v>
      </c>
      <c r="L680" s="20" t="s">
        <v>4</v>
      </c>
      <c r="M680" s="176" t="s">
        <v>4</v>
      </c>
      <c r="N680" s="177"/>
    </row>
    <row r="681" spans="1:14" s="103" customFormat="1" ht="18.75" customHeight="1" x14ac:dyDescent="0.7">
      <c r="A681" s="19" t="s">
        <v>4</v>
      </c>
      <c r="B681" s="178" t="s">
        <v>81</v>
      </c>
      <c r="C681" s="136"/>
      <c r="D681" s="136"/>
      <c r="E681" s="137"/>
      <c r="F681" s="109" t="s">
        <v>4</v>
      </c>
      <c r="G681" s="33" t="s">
        <v>4</v>
      </c>
      <c r="H681" s="33" t="s">
        <v>4</v>
      </c>
      <c r="I681" s="183" t="s">
        <v>4</v>
      </c>
      <c r="J681" s="137"/>
      <c r="K681" s="76" t="s">
        <v>4</v>
      </c>
      <c r="L681" s="108" t="s">
        <v>4</v>
      </c>
      <c r="M681" s="174" t="s">
        <v>4</v>
      </c>
      <c r="N681" s="173"/>
    </row>
    <row r="682" spans="1:14" s="103" customFormat="1" ht="18.75" customHeight="1" x14ac:dyDescent="0.7">
      <c r="A682" s="19" t="s">
        <v>4</v>
      </c>
      <c r="B682" s="178" t="s">
        <v>107</v>
      </c>
      <c r="C682" s="136"/>
      <c r="D682" s="136"/>
      <c r="E682" s="137"/>
      <c r="F682" s="109" t="s">
        <v>4</v>
      </c>
      <c r="G682" s="33" t="s">
        <v>4</v>
      </c>
      <c r="H682" s="33"/>
      <c r="I682" s="183" t="s">
        <v>4</v>
      </c>
      <c r="J682" s="137"/>
      <c r="K682" s="76" t="s">
        <v>4</v>
      </c>
      <c r="L682" s="108" t="s">
        <v>4</v>
      </c>
      <c r="M682" s="174" t="s">
        <v>4</v>
      </c>
      <c r="N682" s="173"/>
    </row>
    <row r="683" spans="1:14" s="37" customFormat="1" ht="18.75" customHeight="1" x14ac:dyDescent="0.25">
      <c r="A683" s="36" t="s">
        <v>4</v>
      </c>
      <c r="B683" s="128" t="s">
        <v>4</v>
      </c>
      <c r="C683" s="217" t="s">
        <v>121</v>
      </c>
      <c r="D683" s="136"/>
      <c r="E683" s="137"/>
      <c r="F683" s="121" t="s">
        <v>4</v>
      </c>
      <c r="G683" s="119"/>
      <c r="H683" s="119"/>
      <c r="I683" s="232" t="s">
        <v>4</v>
      </c>
      <c r="J683" s="137"/>
      <c r="K683" s="87" t="s">
        <v>4</v>
      </c>
      <c r="L683" s="117" t="s">
        <v>4</v>
      </c>
      <c r="M683" s="175" t="s">
        <v>4</v>
      </c>
      <c r="N683" s="173"/>
    </row>
    <row r="684" spans="1:14" s="37" customFormat="1" ht="18.75" customHeight="1" x14ac:dyDescent="0.25">
      <c r="A684" s="36" t="s">
        <v>4</v>
      </c>
      <c r="B684" s="128" t="s">
        <v>4</v>
      </c>
      <c r="C684" s="128" t="s">
        <v>4</v>
      </c>
      <c r="D684" s="217" t="s">
        <v>849</v>
      </c>
      <c r="E684" s="137"/>
      <c r="F684" s="121" t="s">
        <v>850</v>
      </c>
      <c r="G684" s="121" t="s">
        <v>18</v>
      </c>
      <c r="H684" s="121" t="s">
        <v>18</v>
      </c>
      <c r="I684" s="175" t="s">
        <v>18</v>
      </c>
      <c r="J684" s="173"/>
      <c r="K684" s="77"/>
      <c r="L684" s="117" t="s">
        <v>22</v>
      </c>
      <c r="M684" s="175" t="s">
        <v>18</v>
      </c>
      <c r="N684" s="173"/>
    </row>
    <row r="685" spans="1:14" s="37" customFormat="1" ht="18.75" customHeight="1" x14ac:dyDescent="0.25">
      <c r="A685" s="36" t="s">
        <v>4</v>
      </c>
      <c r="B685" s="128" t="s">
        <v>4</v>
      </c>
      <c r="C685" s="128" t="s">
        <v>4</v>
      </c>
      <c r="D685" s="217" t="s">
        <v>1078</v>
      </c>
      <c r="E685" s="137"/>
      <c r="F685" s="121" t="s">
        <v>18</v>
      </c>
      <c r="G685" s="121" t="s">
        <v>18</v>
      </c>
      <c r="H685" s="119">
        <v>250000</v>
      </c>
      <c r="I685" s="175">
        <v>200000</v>
      </c>
      <c r="J685" s="173"/>
      <c r="K685" s="77">
        <f t="shared" ref="K685:K696" si="111">(M685-I685)*100/M685</f>
        <v>0</v>
      </c>
      <c r="L685" s="117" t="s">
        <v>22</v>
      </c>
      <c r="M685" s="175">
        <v>200000</v>
      </c>
      <c r="N685" s="173"/>
    </row>
    <row r="686" spans="1:14" s="37" customFormat="1" ht="18.75" customHeight="1" x14ac:dyDescent="0.25">
      <c r="A686" s="36" t="s">
        <v>4</v>
      </c>
      <c r="B686" s="128" t="s">
        <v>4</v>
      </c>
      <c r="C686" s="128" t="s">
        <v>4</v>
      </c>
      <c r="D686" s="217" t="s">
        <v>853</v>
      </c>
      <c r="E686" s="137"/>
      <c r="F686" s="121" t="s">
        <v>18</v>
      </c>
      <c r="G686" s="121" t="s">
        <v>18</v>
      </c>
      <c r="H686" s="121" t="s">
        <v>18</v>
      </c>
      <c r="I686" s="175">
        <v>100000</v>
      </c>
      <c r="J686" s="173"/>
      <c r="K686" s="77">
        <f t="shared" si="111"/>
        <v>0</v>
      </c>
      <c r="L686" s="117" t="s">
        <v>22</v>
      </c>
      <c r="M686" s="175">
        <v>100000</v>
      </c>
      <c r="N686" s="173"/>
    </row>
    <row r="687" spans="1:14" s="37" customFormat="1" ht="18.75" customHeight="1" x14ac:dyDescent="0.25">
      <c r="A687" s="36" t="s">
        <v>4</v>
      </c>
      <c r="B687" s="128" t="s">
        <v>4</v>
      </c>
      <c r="C687" s="128" t="s">
        <v>4</v>
      </c>
      <c r="D687" s="270" t="s">
        <v>1109</v>
      </c>
      <c r="E687" s="217"/>
      <c r="F687" s="121" t="s">
        <v>18</v>
      </c>
      <c r="G687" s="121" t="s">
        <v>18</v>
      </c>
      <c r="H687" s="121" t="s">
        <v>18</v>
      </c>
      <c r="I687" s="212" t="s">
        <v>18</v>
      </c>
      <c r="J687" s="213"/>
      <c r="K687" s="77"/>
      <c r="L687" s="117" t="s">
        <v>22</v>
      </c>
      <c r="M687" s="212">
        <v>20000</v>
      </c>
      <c r="N687" s="213"/>
    </row>
    <row r="688" spans="1:14" s="37" customFormat="1" ht="18.75" customHeight="1" x14ac:dyDescent="0.25">
      <c r="A688" s="36" t="s">
        <v>4</v>
      </c>
      <c r="B688" s="128" t="s">
        <v>4</v>
      </c>
      <c r="C688" s="128" t="s">
        <v>4</v>
      </c>
      <c r="D688" s="217" t="s">
        <v>862</v>
      </c>
      <c r="E688" s="137"/>
      <c r="F688" s="119">
        <v>3600</v>
      </c>
      <c r="G688" s="119">
        <v>9300</v>
      </c>
      <c r="H688" s="119">
        <v>0</v>
      </c>
      <c r="I688" s="175">
        <v>20000</v>
      </c>
      <c r="J688" s="173"/>
      <c r="K688" s="77">
        <f t="shared" si="111"/>
        <v>-100</v>
      </c>
      <c r="L688" s="117" t="s">
        <v>22</v>
      </c>
      <c r="M688" s="175">
        <v>10000</v>
      </c>
      <c r="N688" s="173"/>
    </row>
    <row r="689" spans="1:17" s="103" customFormat="1" ht="18.75" customHeight="1" x14ac:dyDescent="0.7">
      <c r="A689" s="179" t="s">
        <v>154</v>
      </c>
      <c r="B689" s="136"/>
      <c r="C689" s="136"/>
      <c r="D689" s="136"/>
      <c r="E689" s="137"/>
      <c r="F689" s="118">
        <f>F684+F685+F686+F687+F688</f>
        <v>88800</v>
      </c>
      <c r="G689" s="118">
        <f t="shared" ref="G689:H689" si="112">G684+G685+G686+G687+G688</f>
        <v>9300</v>
      </c>
      <c r="H689" s="118">
        <f t="shared" si="112"/>
        <v>250000</v>
      </c>
      <c r="I689" s="184">
        <f>I684+I685+I686+I687+I688</f>
        <v>320000</v>
      </c>
      <c r="J689" s="173"/>
      <c r="K689" s="78">
        <f t="shared" si="111"/>
        <v>3.0303030303030303</v>
      </c>
      <c r="L689" s="68" t="s">
        <v>22</v>
      </c>
      <c r="M689" s="184">
        <f>M684+M685+M686+M687+M688</f>
        <v>330000</v>
      </c>
      <c r="N689" s="173"/>
      <c r="P689" s="103">
        <v>310000</v>
      </c>
    </row>
    <row r="690" spans="1:17" s="103" customFormat="1" ht="18.75" customHeight="1" x14ac:dyDescent="0.7">
      <c r="A690" s="179" t="s">
        <v>186</v>
      </c>
      <c r="B690" s="136"/>
      <c r="C690" s="136"/>
      <c r="D690" s="136"/>
      <c r="E690" s="137"/>
      <c r="F690" s="118">
        <f>F689</f>
        <v>88800</v>
      </c>
      <c r="G690" s="118">
        <f t="shared" ref="G690:H690" si="113">G689</f>
        <v>9300</v>
      </c>
      <c r="H690" s="118">
        <f t="shared" si="113"/>
        <v>250000</v>
      </c>
      <c r="I690" s="184">
        <f>I689</f>
        <v>320000</v>
      </c>
      <c r="J690" s="173"/>
      <c r="K690" s="78">
        <f t="shared" si="111"/>
        <v>3.0303030303030303</v>
      </c>
      <c r="L690" s="68" t="s">
        <v>22</v>
      </c>
      <c r="M690" s="184">
        <f>M689</f>
        <v>330000</v>
      </c>
      <c r="N690" s="173"/>
    </row>
    <row r="691" spans="1:17" s="103" customFormat="1" ht="18.75" customHeight="1" x14ac:dyDescent="0.7">
      <c r="A691" s="19" t="s">
        <v>4</v>
      </c>
      <c r="B691" s="178" t="s">
        <v>225</v>
      </c>
      <c r="C691" s="136"/>
      <c r="D691" s="136"/>
      <c r="E691" s="137"/>
      <c r="F691" s="109" t="s">
        <v>4</v>
      </c>
      <c r="G691" s="33"/>
      <c r="H691" s="33"/>
      <c r="I691" s="174" t="s">
        <v>4</v>
      </c>
      <c r="J691" s="173"/>
      <c r="K691" s="77"/>
      <c r="L691" s="108" t="s">
        <v>4</v>
      </c>
      <c r="M691" s="174" t="s">
        <v>4</v>
      </c>
      <c r="N691" s="173"/>
    </row>
    <row r="692" spans="1:17" s="103" customFormat="1" ht="18.75" customHeight="1" x14ac:dyDescent="0.7">
      <c r="A692" s="19" t="s">
        <v>4</v>
      </c>
      <c r="B692" s="178" t="s">
        <v>226</v>
      </c>
      <c r="C692" s="136"/>
      <c r="D692" s="136"/>
      <c r="E692" s="137"/>
      <c r="F692" s="109" t="s">
        <v>4</v>
      </c>
      <c r="G692" s="33"/>
      <c r="H692" s="33"/>
      <c r="I692" s="174" t="s">
        <v>4</v>
      </c>
      <c r="J692" s="173"/>
      <c r="K692" s="77"/>
      <c r="L692" s="108" t="s">
        <v>4</v>
      </c>
      <c r="M692" s="174" t="s">
        <v>4</v>
      </c>
      <c r="N692" s="173"/>
    </row>
    <row r="693" spans="1:17" s="103" customFormat="1" ht="18.75" customHeight="1" x14ac:dyDescent="0.7">
      <c r="A693" s="21" t="s">
        <v>4</v>
      </c>
      <c r="B693" s="112" t="s">
        <v>4</v>
      </c>
      <c r="C693" s="168" t="s">
        <v>227</v>
      </c>
      <c r="D693" s="136"/>
      <c r="E693" s="137"/>
      <c r="F693" s="111"/>
      <c r="G693" s="120"/>
      <c r="H693" s="120"/>
      <c r="I693" s="172"/>
      <c r="J693" s="173"/>
      <c r="K693" s="77"/>
      <c r="L693" s="104"/>
      <c r="M693" s="172"/>
      <c r="N693" s="173"/>
    </row>
    <row r="694" spans="1:17" s="103" customFormat="1" ht="18.75" customHeight="1" x14ac:dyDescent="0.7">
      <c r="A694" s="21" t="s">
        <v>4</v>
      </c>
      <c r="B694" s="112" t="s">
        <v>4</v>
      </c>
      <c r="C694" s="112" t="s">
        <v>4</v>
      </c>
      <c r="D694" s="168" t="s">
        <v>867</v>
      </c>
      <c r="E694" s="137"/>
      <c r="F694" s="111" t="s">
        <v>146</v>
      </c>
      <c r="G694" s="120">
        <v>6000</v>
      </c>
      <c r="H694" s="120">
        <v>3000</v>
      </c>
      <c r="I694" s="172">
        <v>33000</v>
      </c>
      <c r="J694" s="173"/>
      <c r="K694" s="77">
        <f t="shared" si="111"/>
        <v>0</v>
      </c>
      <c r="L694" s="104" t="s">
        <v>22</v>
      </c>
      <c r="M694" s="172">
        <v>33000</v>
      </c>
      <c r="N694" s="173"/>
    </row>
    <row r="695" spans="1:17" s="103" customFormat="1" ht="18.75" customHeight="1" x14ac:dyDescent="0.7">
      <c r="A695" s="179" t="s">
        <v>229</v>
      </c>
      <c r="B695" s="136"/>
      <c r="C695" s="136"/>
      <c r="D695" s="136"/>
      <c r="E695" s="137"/>
      <c r="F695" s="118" t="str">
        <f>F694</f>
        <v>6,000</v>
      </c>
      <c r="G695" s="118">
        <f t="shared" ref="G695:H696" si="114">G694</f>
        <v>6000</v>
      </c>
      <c r="H695" s="118">
        <f t="shared" si="114"/>
        <v>3000</v>
      </c>
      <c r="I695" s="184">
        <f>I694</f>
        <v>33000</v>
      </c>
      <c r="J695" s="173"/>
      <c r="K695" s="78">
        <f t="shared" si="111"/>
        <v>0</v>
      </c>
      <c r="L695" s="108" t="s">
        <v>22</v>
      </c>
      <c r="M695" s="184">
        <f>M694</f>
        <v>33000</v>
      </c>
      <c r="N695" s="173"/>
    </row>
    <row r="696" spans="1:17" s="103" customFormat="1" ht="18.75" customHeight="1" x14ac:dyDescent="0.7">
      <c r="A696" s="179" t="s">
        <v>230</v>
      </c>
      <c r="B696" s="136"/>
      <c r="C696" s="136"/>
      <c r="D696" s="136"/>
      <c r="E696" s="137"/>
      <c r="F696" s="118" t="str">
        <f>F695</f>
        <v>6,000</v>
      </c>
      <c r="G696" s="118">
        <f t="shared" si="114"/>
        <v>6000</v>
      </c>
      <c r="H696" s="118">
        <f t="shared" si="114"/>
        <v>3000</v>
      </c>
      <c r="I696" s="184">
        <f>I695</f>
        <v>33000</v>
      </c>
      <c r="J696" s="173"/>
      <c r="K696" s="78">
        <f t="shared" si="111"/>
        <v>0</v>
      </c>
      <c r="L696" s="108" t="s">
        <v>22</v>
      </c>
      <c r="M696" s="184">
        <f>M695</f>
        <v>33000</v>
      </c>
      <c r="N696" s="173"/>
    </row>
    <row r="697" spans="1:17" s="103" customFormat="1" ht="18.75" customHeight="1" x14ac:dyDescent="0.7">
      <c r="A697" s="180" t="s">
        <v>869</v>
      </c>
      <c r="B697" s="181"/>
      <c r="C697" s="181"/>
      <c r="D697" s="181"/>
      <c r="E697" s="182"/>
      <c r="F697" s="114">
        <f>F690+F696</f>
        <v>94800</v>
      </c>
      <c r="G697" s="114">
        <f>G690+G696</f>
        <v>15300</v>
      </c>
      <c r="H697" s="114">
        <f>H690+H696</f>
        <v>253000</v>
      </c>
      <c r="I697" s="200">
        <f>I690+I696</f>
        <v>353000</v>
      </c>
      <c r="J697" s="201"/>
      <c r="K697" s="79">
        <f>(M697-I697)*100/M697</f>
        <v>2.7548209366391183</v>
      </c>
      <c r="L697" s="66" t="s">
        <v>22</v>
      </c>
      <c r="M697" s="200">
        <f>M690+M696</f>
        <v>363000</v>
      </c>
      <c r="N697" s="201"/>
      <c r="P697" s="103">
        <v>337000</v>
      </c>
    </row>
    <row r="698" spans="1:17" s="103" customFormat="1" ht="18.75" customHeight="1" thickBot="1" x14ac:dyDescent="0.75">
      <c r="A698" s="249" t="s">
        <v>874</v>
      </c>
      <c r="B698" s="250"/>
      <c r="C698" s="250"/>
      <c r="D698" s="250"/>
      <c r="E698" s="251"/>
      <c r="F698" s="34">
        <f>F660+F679+F697</f>
        <v>585211</v>
      </c>
      <c r="G698" s="34">
        <f>G660+G679+G697</f>
        <v>341871</v>
      </c>
      <c r="H698" s="34">
        <f>H660+H679+H697</f>
        <v>632372</v>
      </c>
      <c r="I698" s="209">
        <f>I660+I679+I697</f>
        <v>793000</v>
      </c>
      <c r="J698" s="203"/>
      <c r="K698" s="81">
        <f>(M698-I698)*100/M698</f>
        <v>0</v>
      </c>
      <c r="L698" s="67" t="s">
        <v>22</v>
      </c>
      <c r="M698" s="209">
        <f>M660+M679+M697</f>
        <v>793000</v>
      </c>
      <c r="N698" s="203"/>
      <c r="P698" s="103">
        <v>767000</v>
      </c>
      <c r="Q698" s="103">
        <v>-100000</v>
      </c>
    </row>
    <row r="699" spans="1:17" s="103" customFormat="1" ht="18.75" customHeight="1" thickTop="1" x14ac:dyDescent="0.7">
      <c r="A699" s="30"/>
      <c r="B699" s="30"/>
      <c r="C699" s="27"/>
      <c r="D699" s="27"/>
      <c r="E699" s="27"/>
      <c r="F699" s="52"/>
      <c r="G699" s="30"/>
      <c r="H699" s="52"/>
      <c r="I699" s="30"/>
      <c r="J699" s="27"/>
      <c r="K699" s="86"/>
      <c r="L699" s="30"/>
      <c r="M699" s="53"/>
      <c r="N699" s="40"/>
    </row>
    <row r="700" spans="1:17" s="103" customFormat="1" ht="18.75" customHeight="1" x14ac:dyDescent="0.7">
      <c r="A700" s="171" t="s">
        <v>4</v>
      </c>
      <c r="B700" s="158"/>
      <c r="C700" s="158"/>
      <c r="D700" s="158"/>
      <c r="E700" s="171" t="s">
        <v>4</v>
      </c>
      <c r="F700" s="158"/>
      <c r="G700" s="158"/>
      <c r="H700" s="158"/>
      <c r="I700" s="158"/>
      <c r="J700" s="171">
        <v>46</v>
      </c>
      <c r="K700" s="158"/>
      <c r="L700" s="158"/>
      <c r="M700" s="158"/>
      <c r="N700" s="158"/>
    </row>
    <row r="701" spans="1:17" s="103" customFormat="1" ht="21.75" customHeight="1" x14ac:dyDescent="0.7">
      <c r="A701" s="159" t="s">
        <v>1055</v>
      </c>
      <c r="B701" s="160"/>
      <c r="C701" s="160"/>
      <c r="D701" s="160"/>
      <c r="E701" s="161"/>
      <c r="F701" s="220" t="s">
        <v>5</v>
      </c>
      <c r="G701" s="221"/>
      <c r="H701" s="222"/>
      <c r="I701" s="210" t="s">
        <v>6</v>
      </c>
      <c r="J701" s="218"/>
      <c r="K701" s="218"/>
      <c r="L701" s="218"/>
      <c r="M701" s="218"/>
      <c r="N701" s="211"/>
    </row>
    <row r="702" spans="1:17" s="103" customFormat="1" ht="24" customHeight="1" x14ac:dyDescent="0.7">
      <c r="A702" s="162"/>
      <c r="B702" s="163"/>
      <c r="C702" s="163"/>
      <c r="D702" s="163"/>
      <c r="E702" s="164"/>
      <c r="F702" s="64" t="s">
        <v>9</v>
      </c>
      <c r="G702" s="65" t="s">
        <v>10</v>
      </c>
      <c r="H702" s="65" t="s">
        <v>12</v>
      </c>
      <c r="I702" s="210" t="s">
        <v>1060</v>
      </c>
      <c r="J702" s="211"/>
      <c r="K702" s="214" t="s">
        <v>11</v>
      </c>
      <c r="L702" s="215"/>
      <c r="M702" s="210" t="s">
        <v>1096</v>
      </c>
      <c r="N702" s="211"/>
    </row>
    <row r="703" spans="1:17" s="103" customFormat="1" ht="18.75" customHeight="1" x14ac:dyDescent="0.7">
      <c r="A703" s="257" t="s">
        <v>1050</v>
      </c>
      <c r="B703" s="258"/>
      <c r="C703" s="258"/>
      <c r="D703" s="258"/>
      <c r="E703" s="259"/>
      <c r="F703" s="125" t="s">
        <v>4</v>
      </c>
      <c r="G703" s="35"/>
      <c r="H703" s="35"/>
      <c r="I703" s="176" t="s">
        <v>4</v>
      </c>
      <c r="J703" s="177"/>
      <c r="K703" s="75" t="s">
        <v>4</v>
      </c>
      <c r="L703" s="20" t="s">
        <v>4</v>
      </c>
      <c r="M703" s="176" t="s">
        <v>4</v>
      </c>
      <c r="N703" s="177"/>
    </row>
    <row r="704" spans="1:17" s="103" customFormat="1" ht="18.75" customHeight="1" x14ac:dyDescent="0.7">
      <c r="A704" s="223" t="s">
        <v>1051</v>
      </c>
      <c r="B704" s="224"/>
      <c r="C704" s="224"/>
      <c r="D704" s="224"/>
      <c r="E704" s="225"/>
      <c r="F704" s="125" t="s">
        <v>4</v>
      </c>
      <c r="G704" s="35"/>
      <c r="H704" s="35"/>
      <c r="I704" s="176" t="s">
        <v>4</v>
      </c>
      <c r="J704" s="177"/>
      <c r="K704" s="75" t="s">
        <v>4</v>
      </c>
      <c r="L704" s="20" t="s">
        <v>4</v>
      </c>
      <c r="M704" s="176" t="s">
        <v>4</v>
      </c>
      <c r="N704" s="177"/>
    </row>
    <row r="705" spans="1:16" s="103" customFormat="1" ht="18.75" customHeight="1" x14ac:dyDescent="0.7">
      <c r="A705" s="19" t="s">
        <v>4</v>
      </c>
      <c r="B705" s="178" t="s">
        <v>81</v>
      </c>
      <c r="C705" s="136"/>
      <c r="D705" s="136"/>
      <c r="E705" s="137"/>
      <c r="F705" s="109" t="s">
        <v>4</v>
      </c>
      <c r="G705" s="33"/>
      <c r="H705" s="33"/>
      <c r="I705" s="174" t="s">
        <v>4</v>
      </c>
      <c r="J705" s="173"/>
      <c r="K705" s="76" t="s">
        <v>4</v>
      </c>
      <c r="L705" s="108" t="s">
        <v>4</v>
      </c>
      <c r="M705" s="174" t="s">
        <v>4</v>
      </c>
      <c r="N705" s="173"/>
    </row>
    <row r="706" spans="1:16" s="103" customFormat="1" ht="18.75" customHeight="1" x14ac:dyDescent="0.7">
      <c r="A706" s="19" t="s">
        <v>4</v>
      </c>
      <c r="B706" s="178" t="s">
        <v>107</v>
      </c>
      <c r="C706" s="136"/>
      <c r="D706" s="136"/>
      <c r="E706" s="137"/>
      <c r="F706" s="109" t="s">
        <v>4</v>
      </c>
      <c r="G706" s="33"/>
      <c r="H706" s="33"/>
      <c r="I706" s="174" t="s">
        <v>4</v>
      </c>
      <c r="J706" s="173"/>
      <c r="K706" s="76" t="s">
        <v>4</v>
      </c>
      <c r="L706" s="108" t="s">
        <v>4</v>
      </c>
      <c r="M706" s="174" t="s">
        <v>4</v>
      </c>
      <c r="N706" s="173"/>
    </row>
    <row r="707" spans="1:16" s="103" customFormat="1" ht="18.75" customHeight="1" x14ac:dyDescent="0.7">
      <c r="A707" s="21" t="s">
        <v>4</v>
      </c>
      <c r="B707" s="112" t="s">
        <v>4</v>
      </c>
      <c r="C707" s="168" t="s">
        <v>108</v>
      </c>
      <c r="D707" s="136"/>
      <c r="E707" s="137"/>
      <c r="F707" s="111"/>
      <c r="G707" s="120"/>
      <c r="H707" s="120"/>
      <c r="I707" s="172"/>
      <c r="J707" s="173"/>
      <c r="K707" s="85"/>
      <c r="L707" s="104"/>
      <c r="M707" s="172"/>
      <c r="N707" s="173"/>
    </row>
    <row r="708" spans="1:16" s="103" customFormat="1" ht="18.75" customHeight="1" x14ac:dyDescent="0.7">
      <c r="A708" s="21" t="s">
        <v>4</v>
      </c>
      <c r="B708" s="112" t="s">
        <v>4</v>
      </c>
      <c r="C708" s="112" t="s">
        <v>4</v>
      </c>
      <c r="D708" s="168" t="s">
        <v>108</v>
      </c>
      <c r="E708" s="137"/>
      <c r="F708" s="111">
        <v>0</v>
      </c>
      <c r="G708" s="111">
        <v>0</v>
      </c>
      <c r="H708" s="111">
        <v>0</v>
      </c>
      <c r="I708" s="172">
        <v>6000</v>
      </c>
      <c r="J708" s="173"/>
      <c r="K708" s="77">
        <f t="shared" ref="K708:K710" si="115">(M708-I708)*100/M708</f>
        <v>0</v>
      </c>
      <c r="L708" s="104" t="s">
        <v>22</v>
      </c>
      <c r="M708" s="172">
        <v>6000</v>
      </c>
      <c r="N708" s="173"/>
      <c r="P708" s="103" t="s">
        <v>1110</v>
      </c>
    </row>
    <row r="709" spans="1:16" s="103" customFormat="1" ht="18.75" customHeight="1" x14ac:dyDescent="0.7">
      <c r="A709" s="21" t="s">
        <v>4</v>
      </c>
      <c r="B709" s="112" t="s">
        <v>4</v>
      </c>
      <c r="C709" s="168" t="s">
        <v>121</v>
      </c>
      <c r="D709" s="136"/>
      <c r="E709" s="137"/>
      <c r="F709" s="111" t="s">
        <v>4</v>
      </c>
      <c r="G709" s="120"/>
      <c r="H709" s="120"/>
      <c r="I709" s="172" t="s">
        <v>4</v>
      </c>
      <c r="J709" s="173"/>
      <c r="K709" s="77"/>
      <c r="L709" s="104" t="s">
        <v>4</v>
      </c>
      <c r="M709" s="172" t="s">
        <v>4</v>
      </c>
      <c r="N709" s="173"/>
    </row>
    <row r="710" spans="1:16" s="103" customFormat="1" ht="18.75" customHeight="1" x14ac:dyDescent="0.7">
      <c r="A710" s="21" t="s">
        <v>4</v>
      </c>
      <c r="B710" s="112" t="s">
        <v>4</v>
      </c>
      <c r="C710" s="112" t="s">
        <v>4</v>
      </c>
      <c r="D710" s="168" t="s">
        <v>884</v>
      </c>
      <c r="E710" s="137"/>
      <c r="F710" s="120" t="s">
        <v>882</v>
      </c>
      <c r="G710" s="120">
        <v>55500</v>
      </c>
      <c r="H710" s="120">
        <v>38370</v>
      </c>
      <c r="I710" s="172">
        <v>60000</v>
      </c>
      <c r="J710" s="173"/>
      <c r="K710" s="77">
        <f t="shared" si="115"/>
        <v>0</v>
      </c>
      <c r="L710" s="104" t="s">
        <v>22</v>
      </c>
      <c r="M710" s="172">
        <v>60000</v>
      </c>
      <c r="N710" s="173"/>
    </row>
    <row r="711" spans="1:16" s="37" customFormat="1" ht="18.75" customHeight="1" x14ac:dyDescent="0.25">
      <c r="A711" s="36" t="s">
        <v>4</v>
      </c>
      <c r="B711" s="128" t="s">
        <v>4</v>
      </c>
      <c r="C711" s="128" t="s">
        <v>4</v>
      </c>
      <c r="D711" s="217" t="s">
        <v>967</v>
      </c>
      <c r="E711" s="137"/>
      <c r="F711" s="119">
        <v>20000</v>
      </c>
      <c r="G711" s="119">
        <v>17550</v>
      </c>
      <c r="H711" s="119">
        <v>0</v>
      </c>
      <c r="I711" s="175">
        <v>50000</v>
      </c>
      <c r="J711" s="173"/>
      <c r="K711" s="77">
        <f t="shared" ref="K711:K732" si="116">(M711-I711)*100/M711</f>
        <v>-25</v>
      </c>
      <c r="L711" s="117" t="s">
        <v>22</v>
      </c>
      <c r="M711" s="175">
        <v>40000</v>
      </c>
      <c r="N711" s="173"/>
    </row>
    <row r="712" spans="1:16" s="37" customFormat="1" ht="18.75" customHeight="1" x14ac:dyDescent="0.25">
      <c r="A712" s="36" t="s">
        <v>4</v>
      </c>
      <c r="B712" s="128" t="s">
        <v>4</v>
      </c>
      <c r="C712" s="128" t="s">
        <v>4</v>
      </c>
      <c r="D712" s="217" t="s">
        <v>968</v>
      </c>
      <c r="E712" s="137"/>
      <c r="F712" s="119">
        <v>14815</v>
      </c>
      <c r="G712" s="111">
        <v>0</v>
      </c>
      <c r="H712" s="111">
        <v>0</v>
      </c>
      <c r="I712" s="175">
        <v>20000</v>
      </c>
      <c r="J712" s="173"/>
      <c r="K712" s="77">
        <f t="shared" si="116"/>
        <v>0</v>
      </c>
      <c r="L712" s="117" t="s">
        <v>22</v>
      </c>
      <c r="M712" s="175">
        <v>20000</v>
      </c>
      <c r="N712" s="173"/>
    </row>
    <row r="713" spans="1:16" s="37" customFormat="1" ht="18.75" customHeight="1" x14ac:dyDescent="0.25">
      <c r="A713" s="36" t="s">
        <v>4</v>
      </c>
      <c r="B713" s="128" t="s">
        <v>4</v>
      </c>
      <c r="C713" s="128" t="s">
        <v>4</v>
      </c>
      <c r="D713" s="217" t="s">
        <v>888</v>
      </c>
      <c r="E713" s="137"/>
      <c r="F713" s="119" t="s">
        <v>889</v>
      </c>
      <c r="G713" s="111">
        <v>0</v>
      </c>
      <c r="H713" s="111">
        <v>0</v>
      </c>
      <c r="I713" s="175" t="s">
        <v>18</v>
      </c>
      <c r="J713" s="173"/>
      <c r="K713" s="77"/>
      <c r="L713" s="117" t="s">
        <v>22</v>
      </c>
      <c r="M713" s="175" t="s">
        <v>18</v>
      </c>
      <c r="N713" s="173"/>
    </row>
    <row r="714" spans="1:16" s="103" customFormat="1" ht="18.75" customHeight="1" x14ac:dyDescent="0.7">
      <c r="A714" s="179" t="s">
        <v>154</v>
      </c>
      <c r="B714" s="136"/>
      <c r="C714" s="136"/>
      <c r="D714" s="136"/>
      <c r="E714" s="137"/>
      <c r="F714" s="118">
        <f>F708+F710+F711+F712+F713</f>
        <v>98270</v>
      </c>
      <c r="G714" s="118">
        <f t="shared" ref="G714:H714" si="117">G708+G710+G711+G712+G713</f>
        <v>73050</v>
      </c>
      <c r="H714" s="118">
        <f t="shared" si="117"/>
        <v>38370</v>
      </c>
      <c r="I714" s="184">
        <f>I708+I710+I711+I712+I713</f>
        <v>136000</v>
      </c>
      <c r="J714" s="173"/>
      <c r="K714" s="78">
        <f t="shared" si="116"/>
        <v>-7.9365079365079367</v>
      </c>
      <c r="L714" s="68" t="s">
        <v>22</v>
      </c>
      <c r="M714" s="184">
        <f>M708+M710+M711+M712+M713</f>
        <v>126000</v>
      </c>
      <c r="N714" s="173"/>
    </row>
    <row r="715" spans="1:16" s="103" customFormat="1" ht="18.75" customHeight="1" x14ac:dyDescent="0.7">
      <c r="A715" s="19" t="s">
        <v>4</v>
      </c>
      <c r="B715" s="178" t="s">
        <v>159</v>
      </c>
      <c r="C715" s="136"/>
      <c r="D715" s="136"/>
      <c r="E715" s="137"/>
      <c r="F715" s="109" t="s">
        <v>4</v>
      </c>
      <c r="G715" s="33"/>
      <c r="H715" s="33"/>
      <c r="I715" s="174" t="s">
        <v>4</v>
      </c>
      <c r="J715" s="173"/>
      <c r="K715" s="77"/>
      <c r="L715" s="108" t="s">
        <v>4</v>
      </c>
      <c r="M715" s="174" t="s">
        <v>4</v>
      </c>
      <c r="N715" s="173"/>
    </row>
    <row r="716" spans="1:16" s="103" customFormat="1" ht="18.75" customHeight="1" x14ac:dyDescent="0.7">
      <c r="A716" s="21" t="s">
        <v>4</v>
      </c>
      <c r="B716" s="112" t="s">
        <v>4</v>
      </c>
      <c r="C716" s="168" t="s">
        <v>892</v>
      </c>
      <c r="D716" s="136"/>
      <c r="E716" s="137"/>
      <c r="F716" s="111" t="s">
        <v>18</v>
      </c>
      <c r="G716" s="120">
        <v>10000</v>
      </c>
      <c r="H716" s="120">
        <v>9900</v>
      </c>
      <c r="I716" s="172" t="s">
        <v>137</v>
      </c>
      <c r="J716" s="173"/>
      <c r="K716" s="77">
        <f t="shared" si="116"/>
        <v>0</v>
      </c>
      <c r="L716" s="104" t="s">
        <v>22</v>
      </c>
      <c r="M716" s="172" t="s">
        <v>137</v>
      </c>
      <c r="N716" s="173"/>
    </row>
    <row r="717" spans="1:16" s="103" customFormat="1" ht="18.75" customHeight="1" x14ac:dyDescent="0.7">
      <c r="A717" s="179" t="s">
        <v>181</v>
      </c>
      <c r="B717" s="136"/>
      <c r="C717" s="136"/>
      <c r="D717" s="136"/>
      <c r="E717" s="137"/>
      <c r="F717" s="118" t="str">
        <f>F716</f>
        <v>0</v>
      </c>
      <c r="G717" s="118">
        <f t="shared" ref="G717:H717" si="118">G716</f>
        <v>10000</v>
      </c>
      <c r="H717" s="118">
        <f t="shared" si="118"/>
        <v>9900</v>
      </c>
      <c r="I717" s="184" t="str">
        <f>I716</f>
        <v>10,000</v>
      </c>
      <c r="J717" s="173"/>
      <c r="K717" s="78">
        <f t="shared" si="116"/>
        <v>0</v>
      </c>
      <c r="L717" s="108" t="s">
        <v>22</v>
      </c>
      <c r="M717" s="184" t="str">
        <f>M716</f>
        <v>10,000</v>
      </c>
      <c r="N717" s="173"/>
    </row>
    <row r="718" spans="1:16" s="103" customFormat="1" ht="18.75" customHeight="1" x14ac:dyDescent="0.7">
      <c r="A718" s="19" t="s">
        <v>4</v>
      </c>
      <c r="B718" s="178" t="s">
        <v>298</v>
      </c>
      <c r="C718" s="136"/>
      <c r="D718" s="136"/>
      <c r="E718" s="137"/>
      <c r="F718" s="109" t="s">
        <v>4</v>
      </c>
      <c r="G718" s="33"/>
      <c r="H718" s="33"/>
      <c r="I718" s="174" t="s">
        <v>4</v>
      </c>
      <c r="J718" s="173"/>
      <c r="K718" s="77"/>
      <c r="L718" s="108" t="s">
        <v>4</v>
      </c>
      <c r="M718" s="174" t="s">
        <v>4</v>
      </c>
      <c r="N718" s="173"/>
    </row>
    <row r="719" spans="1:16" s="103" customFormat="1" ht="18.75" customHeight="1" x14ac:dyDescent="0.7">
      <c r="A719" s="21" t="s">
        <v>4</v>
      </c>
      <c r="B719" s="112" t="s">
        <v>4</v>
      </c>
      <c r="C719" s="168" t="s">
        <v>299</v>
      </c>
      <c r="D719" s="136"/>
      <c r="E719" s="137"/>
      <c r="F719" s="111">
        <v>316798</v>
      </c>
      <c r="G719" s="120">
        <v>446681.61</v>
      </c>
      <c r="H719" s="120">
        <v>279248.53999999998</v>
      </c>
      <c r="I719" s="172">
        <v>450000</v>
      </c>
      <c r="J719" s="173"/>
      <c r="K719" s="77">
        <f t="shared" si="116"/>
        <v>55</v>
      </c>
      <c r="L719" s="104" t="s">
        <v>22</v>
      </c>
      <c r="M719" s="172">
        <v>1000000</v>
      </c>
      <c r="N719" s="173"/>
    </row>
    <row r="720" spans="1:16" s="103" customFormat="1" ht="18.75" customHeight="1" x14ac:dyDescent="0.7">
      <c r="A720" s="179" t="s">
        <v>311</v>
      </c>
      <c r="B720" s="136"/>
      <c r="C720" s="136"/>
      <c r="D720" s="136"/>
      <c r="E720" s="137"/>
      <c r="F720" s="118">
        <f>F719</f>
        <v>316798</v>
      </c>
      <c r="G720" s="118">
        <f t="shared" ref="G720:H720" si="119">G719</f>
        <v>446681.61</v>
      </c>
      <c r="H720" s="118">
        <f t="shared" si="119"/>
        <v>279248.53999999998</v>
      </c>
      <c r="I720" s="184">
        <f>I719</f>
        <v>450000</v>
      </c>
      <c r="J720" s="173"/>
      <c r="K720" s="77">
        <f>(M720-I720)*100/M720</f>
        <v>55</v>
      </c>
      <c r="L720" s="104" t="s">
        <v>22</v>
      </c>
      <c r="M720" s="184">
        <f>M719</f>
        <v>1000000</v>
      </c>
      <c r="N720" s="173"/>
    </row>
    <row r="721" spans="1:14" s="103" customFormat="1" ht="18.75" customHeight="1" x14ac:dyDescent="0.7">
      <c r="A721" s="179" t="s">
        <v>186</v>
      </c>
      <c r="B721" s="136"/>
      <c r="C721" s="136"/>
      <c r="D721" s="136"/>
      <c r="E721" s="137"/>
      <c r="F721" s="118">
        <f>F714+F717+F720</f>
        <v>415068</v>
      </c>
      <c r="G721" s="118">
        <f t="shared" ref="G721:H721" si="120">G714+G717+G720</f>
        <v>529731.61</v>
      </c>
      <c r="H721" s="118">
        <f t="shared" si="120"/>
        <v>327518.53999999998</v>
      </c>
      <c r="I721" s="184">
        <f>I714+I717+I720</f>
        <v>596000</v>
      </c>
      <c r="J721" s="173"/>
      <c r="K721" s="78">
        <f t="shared" si="116"/>
        <v>47.535211267605632</v>
      </c>
      <c r="L721" s="108" t="s">
        <v>22</v>
      </c>
      <c r="M721" s="184">
        <f>M714+M717+M720</f>
        <v>1136000</v>
      </c>
      <c r="N721" s="173"/>
    </row>
    <row r="722" spans="1:14" s="103" customFormat="1" ht="18.75" customHeight="1" x14ac:dyDescent="0.7">
      <c r="A722" s="19" t="s">
        <v>4</v>
      </c>
      <c r="B722" s="178" t="s">
        <v>191</v>
      </c>
      <c r="C722" s="136"/>
      <c r="D722" s="136"/>
      <c r="E722" s="137"/>
      <c r="F722" s="109" t="s">
        <v>4</v>
      </c>
      <c r="G722" s="33"/>
      <c r="H722" s="33"/>
      <c r="I722" s="174" t="s">
        <v>4</v>
      </c>
      <c r="J722" s="173"/>
      <c r="K722" s="77"/>
      <c r="L722" s="108" t="s">
        <v>4</v>
      </c>
      <c r="M722" s="174" t="s">
        <v>4</v>
      </c>
      <c r="N722" s="173"/>
    </row>
    <row r="723" spans="1:14" s="103" customFormat="1" ht="18.75" customHeight="1" x14ac:dyDescent="0.7">
      <c r="A723" s="19" t="s">
        <v>4</v>
      </c>
      <c r="B723" s="178" t="s">
        <v>192</v>
      </c>
      <c r="C723" s="136"/>
      <c r="D723" s="136"/>
      <c r="E723" s="137"/>
      <c r="F723" s="109" t="s">
        <v>4</v>
      </c>
      <c r="G723" s="33"/>
      <c r="H723" s="33"/>
      <c r="I723" s="174" t="s">
        <v>4</v>
      </c>
      <c r="J723" s="173"/>
      <c r="K723" s="77"/>
      <c r="L723" s="108" t="s">
        <v>4</v>
      </c>
      <c r="M723" s="174" t="s">
        <v>4</v>
      </c>
      <c r="N723" s="173"/>
    </row>
    <row r="724" spans="1:14" s="103" customFormat="1" ht="18.75" customHeight="1" x14ac:dyDescent="0.7">
      <c r="A724" s="21" t="s">
        <v>4</v>
      </c>
      <c r="B724" s="112" t="s">
        <v>4</v>
      </c>
      <c r="C724" s="168" t="s">
        <v>999</v>
      </c>
      <c r="D724" s="136"/>
      <c r="E724" s="137"/>
      <c r="F724" s="111" t="s">
        <v>4</v>
      </c>
      <c r="G724" s="120"/>
      <c r="H724" s="120"/>
      <c r="I724" s="172" t="s">
        <v>4</v>
      </c>
      <c r="J724" s="173"/>
      <c r="K724" s="77"/>
      <c r="L724" s="104" t="s">
        <v>4</v>
      </c>
      <c r="M724" s="172" t="s">
        <v>4</v>
      </c>
      <c r="N724" s="173"/>
    </row>
    <row r="725" spans="1:14" s="103" customFormat="1" ht="18.75" customHeight="1" x14ac:dyDescent="0.7">
      <c r="A725" s="171" t="s">
        <v>4</v>
      </c>
      <c r="B725" s="158"/>
      <c r="C725" s="158"/>
      <c r="D725" s="158"/>
      <c r="E725" s="171" t="s">
        <v>4</v>
      </c>
      <c r="F725" s="158"/>
      <c r="G725" s="158"/>
      <c r="H725" s="158"/>
      <c r="I725" s="158"/>
      <c r="J725" s="171">
        <v>47</v>
      </c>
      <c r="K725" s="158"/>
      <c r="L725" s="158"/>
      <c r="M725" s="158"/>
      <c r="N725" s="158"/>
    </row>
    <row r="726" spans="1:14" s="103" customFormat="1" ht="21.75" customHeight="1" x14ac:dyDescent="0.7">
      <c r="A726" s="159" t="s">
        <v>1055</v>
      </c>
      <c r="B726" s="160"/>
      <c r="C726" s="160"/>
      <c r="D726" s="160"/>
      <c r="E726" s="161"/>
      <c r="F726" s="220" t="s">
        <v>5</v>
      </c>
      <c r="G726" s="221"/>
      <c r="H726" s="222"/>
      <c r="I726" s="210" t="s">
        <v>6</v>
      </c>
      <c r="J726" s="218"/>
      <c r="K726" s="218"/>
      <c r="L726" s="218"/>
      <c r="M726" s="218"/>
      <c r="N726" s="211"/>
    </row>
    <row r="727" spans="1:14" s="103" customFormat="1" ht="24" customHeight="1" x14ac:dyDescent="0.7">
      <c r="A727" s="162"/>
      <c r="B727" s="163"/>
      <c r="C727" s="163"/>
      <c r="D727" s="163"/>
      <c r="E727" s="164"/>
      <c r="F727" s="64" t="s">
        <v>9</v>
      </c>
      <c r="G727" s="65" t="s">
        <v>10</v>
      </c>
      <c r="H727" s="65" t="s">
        <v>12</v>
      </c>
      <c r="I727" s="210" t="s">
        <v>1060</v>
      </c>
      <c r="J727" s="211"/>
      <c r="K727" s="214" t="s">
        <v>11</v>
      </c>
      <c r="L727" s="215"/>
      <c r="M727" s="210" t="s">
        <v>1096</v>
      </c>
      <c r="N727" s="211"/>
    </row>
    <row r="728" spans="1:14" s="103" customFormat="1" ht="18.75" customHeight="1" x14ac:dyDescent="0.7">
      <c r="A728" s="21" t="s">
        <v>4</v>
      </c>
      <c r="B728" s="112" t="s">
        <v>4</v>
      </c>
      <c r="C728" s="112" t="s">
        <v>4</v>
      </c>
      <c r="D728" s="168" t="s">
        <v>1000</v>
      </c>
      <c r="E728" s="137"/>
      <c r="F728" s="120">
        <v>5150</v>
      </c>
      <c r="G728" s="120" t="s">
        <v>18</v>
      </c>
      <c r="H728" s="120" t="s">
        <v>18</v>
      </c>
      <c r="I728" s="206">
        <v>0</v>
      </c>
      <c r="J728" s="207"/>
      <c r="K728" s="77"/>
      <c r="L728" s="104" t="s">
        <v>22</v>
      </c>
      <c r="M728" s="206">
        <v>0</v>
      </c>
      <c r="N728" s="207"/>
    </row>
    <row r="729" spans="1:14" s="103" customFormat="1" ht="18.75" customHeight="1" x14ac:dyDescent="0.7">
      <c r="A729" s="21" t="s">
        <v>4</v>
      </c>
      <c r="B729" s="112" t="s">
        <v>4</v>
      </c>
      <c r="C729" s="112" t="s">
        <v>4</v>
      </c>
      <c r="D729" s="168" t="s">
        <v>1001</v>
      </c>
      <c r="E729" s="137"/>
      <c r="F729" s="120">
        <v>9500</v>
      </c>
      <c r="G729" s="120" t="s">
        <v>18</v>
      </c>
      <c r="H729" s="120" t="s">
        <v>18</v>
      </c>
      <c r="I729" s="206">
        <v>0</v>
      </c>
      <c r="J729" s="207"/>
      <c r="K729" s="77"/>
      <c r="L729" s="104" t="s">
        <v>22</v>
      </c>
      <c r="M729" s="206">
        <v>0</v>
      </c>
      <c r="N729" s="207"/>
    </row>
    <row r="730" spans="1:14" s="103" customFormat="1" ht="18.75" customHeight="1" x14ac:dyDescent="0.7">
      <c r="A730" s="179" t="s">
        <v>217</v>
      </c>
      <c r="B730" s="136"/>
      <c r="C730" s="136"/>
      <c r="D730" s="136"/>
      <c r="E730" s="137"/>
      <c r="F730" s="122">
        <f>F728+F729</f>
        <v>14650</v>
      </c>
      <c r="G730" s="122">
        <f t="shared" ref="G730:H730" si="121">G728+G729</f>
        <v>0</v>
      </c>
      <c r="H730" s="122">
        <f t="shared" si="121"/>
        <v>0</v>
      </c>
      <c r="I730" s="208">
        <f>I728+I729</f>
        <v>0</v>
      </c>
      <c r="J730" s="207"/>
      <c r="K730" s="77"/>
      <c r="L730" s="104" t="s">
        <v>22</v>
      </c>
      <c r="M730" s="208">
        <f>M728+M729</f>
        <v>0</v>
      </c>
      <c r="N730" s="207"/>
    </row>
    <row r="731" spans="1:14" s="103" customFormat="1" ht="18.75" customHeight="1" x14ac:dyDescent="0.7">
      <c r="A731" s="179" t="s">
        <v>219</v>
      </c>
      <c r="B731" s="136"/>
      <c r="C731" s="136"/>
      <c r="D731" s="136"/>
      <c r="E731" s="137"/>
      <c r="F731" s="122">
        <f>F730</f>
        <v>14650</v>
      </c>
      <c r="G731" s="122">
        <f t="shared" ref="G731:H731" si="122">G730</f>
        <v>0</v>
      </c>
      <c r="H731" s="122">
        <f t="shared" si="122"/>
        <v>0</v>
      </c>
      <c r="I731" s="208">
        <f>I730</f>
        <v>0</v>
      </c>
      <c r="J731" s="207"/>
      <c r="K731" s="77"/>
      <c r="L731" s="104" t="s">
        <v>22</v>
      </c>
      <c r="M731" s="208">
        <f>M730</f>
        <v>0</v>
      </c>
      <c r="N731" s="207"/>
    </row>
    <row r="732" spans="1:14" s="103" customFormat="1" ht="18.75" customHeight="1" x14ac:dyDescent="0.7">
      <c r="A732" s="180" t="s">
        <v>900</v>
      </c>
      <c r="B732" s="181"/>
      <c r="C732" s="181"/>
      <c r="D732" s="181"/>
      <c r="E732" s="182"/>
      <c r="F732" s="124">
        <f>F721+F731</f>
        <v>429718</v>
      </c>
      <c r="G732" s="124">
        <f>G721+G731</f>
        <v>529731.61</v>
      </c>
      <c r="H732" s="124">
        <f>H721+H731</f>
        <v>327518.53999999998</v>
      </c>
      <c r="I732" s="200">
        <f>I721+I731</f>
        <v>596000</v>
      </c>
      <c r="J732" s="269"/>
      <c r="K732" s="79">
        <f t="shared" si="116"/>
        <v>47.535211267605632</v>
      </c>
      <c r="L732" s="66" t="s">
        <v>22</v>
      </c>
      <c r="M732" s="200">
        <f>M721+M731</f>
        <v>1136000</v>
      </c>
      <c r="N732" s="201"/>
    </row>
    <row r="733" spans="1:14" s="103" customFormat="1" ht="18.75" customHeight="1" x14ac:dyDescent="0.7">
      <c r="A733" s="223" t="s">
        <v>1052</v>
      </c>
      <c r="B733" s="224"/>
      <c r="C733" s="224"/>
      <c r="D733" s="224"/>
      <c r="E733" s="225"/>
      <c r="F733" s="125" t="s">
        <v>4</v>
      </c>
      <c r="G733" s="35" t="s">
        <v>4</v>
      </c>
      <c r="H733" s="35" t="s">
        <v>4</v>
      </c>
      <c r="I733" s="246" t="s">
        <v>4</v>
      </c>
      <c r="J733" s="146"/>
      <c r="K733" s="80"/>
      <c r="L733" s="20" t="s">
        <v>4</v>
      </c>
      <c r="M733" s="176" t="s">
        <v>4</v>
      </c>
      <c r="N733" s="177"/>
    </row>
    <row r="734" spans="1:14" s="103" customFormat="1" ht="18.75" customHeight="1" x14ac:dyDescent="0.7">
      <c r="A734" s="19" t="s">
        <v>4</v>
      </c>
      <c r="B734" s="178" t="s">
        <v>81</v>
      </c>
      <c r="C734" s="136"/>
      <c r="D734" s="136"/>
      <c r="E734" s="137"/>
      <c r="F734" s="109" t="s">
        <v>4</v>
      </c>
      <c r="G734" s="33" t="s">
        <v>4</v>
      </c>
      <c r="H734" s="33" t="s">
        <v>4</v>
      </c>
      <c r="I734" s="183" t="s">
        <v>4</v>
      </c>
      <c r="J734" s="137"/>
      <c r="K734" s="77"/>
      <c r="L734" s="108" t="s">
        <v>4</v>
      </c>
      <c r="M734" s="174" t="s">
        <v>4</v>
      </c>
      <c r="N734" s="173"/>
    </row>
    <row r="735" spans="1:14" s="103" customFormat="1" ht="18.75" customHeight="1" x14ac:dyDescent="0.7">
      <c r="A735" s="19" t="s">
        <v>4</v>
      </c>
      <c r="B735" s="178" t="s">
        <v>107</v>
      </c>
      <c r="C735" s="136"/>
      <c r="D735" s="136"/>
      <c r="E735" s="137"/>
      <c r="F735" s="109" t="s">
        <v>4</v>
      </c>
      <c r="G735" s="33" t="s">
        <v>4</v>
      </c>
      <c r="H735" s="33" t="s">
        <v>4</v>
      </c>
      <c r="I735" s="183" t="s">
        <v>4</v>
      </c>
      <c r="J735" s="137"/>
      <c r="K735" s="77"/>
      <c r="L735" s="108" t="s">
        <v>4</v>
      </c>
      <c r="M735" s="174" t="s">
        <v>4</v>
      </c>
      <c r="N735" s="173"/>
    </row>
    <row r="736" spans="1:14" s="103" customFormat="1" ht="18.75" customHeight="1" x14ac:dyDescent="0.7">
      <c r="A736" s="21" t="s">
        <v>4</v>
      </c>
      <c r="B736" s="112" t="s">
        <v>4</v>
      </c>
      <c r="C736" s="168" t="s">
        <v>121</v>
      </c>
      <c r="D736" s="136"/>
      <c r="E736" s="137"/>
      <c r="F736" s="111" t="s">
        <v>4</v>
      </c>
      <c r="G736" s="120" t="s">
        <v>4</v>
      </c>
      <c r="H736" s="120" t="s">
        <v>4</v>
      </c>
      <c r="I736" s="189" t="s">
        <v>4</v>
      </c>
      <c r="J736" s="137"/>
      <c r="K736" s="85" t="s">
        <v>4</v>
      </c>
      <c r="L736" s="104" t="s">
        <v>4</v>
      </c>
      <c r="M736" s="172" t="s">
        <v>4</v>
      </c>
      <c r="N736" s="173"/>
    </row>
    <row r="737" spans="1:14" s="103" customFormat="1" ht="18.75" customHeight="1" x14ac:dyDescent="0.7">
      <c r="A737" s="21" t="s">
        <v>4</v>
      </c>
      <c r="B737" s="112" t="s">
        <v>4</v>
      </c>
      <c r="C737" s="112" t="s">
        <v>4</v>
      </c>
      <c r="D737" s="168" t="s">
        <v>902</v>
      </c>
      <c r="E737" s="137"/>
      <c r="F737" s="120">
        <v>3720</v>
      </c>
      <c r="G737" s="120" t="s">
        <v>18</v>
      </c>
      <c r="H737" s="105">
        <v>20000</v>
      </c>
      <c r="I737" s="172" t="s">
        <v>137</v>
      </c>
      <c r="J737" s="173"/>
      <c r="K737" s="77">
        <f t="shared" ref="K737:K763" si="123">(M737-I737)*100/M737</f>
        <v>0</v>
      </c>
      <c r="L737" s="104" t="s">
        <v>22</v>
      </c>
      <c r="M737" s="172" t="s">
        <v>137</v>
      </c>
      <c r="N737" s="173"/>
    </row>
    <row r="738" spans="1:14" s="103" customFormat="1" ht="18.75" customHeight="1" x14ac:dyDescent="0.7">
      <c r="A738" s="21" t="s">
        <v>4</v>
      </c>
      <c r="B738" s="112" t="s">
        <v>4</v>
      </c>
      <c r="C738" s="112" t="s">
        <v>4</v>
      </c>
      <c r="D738" s="168" t="s">
        <v>904</v>
      </c>
      <c r="E738" s="137"/>
      <c r="F738" s="120" t="s">
        <v>86</v>
      </c>
      <c r="G738" s="120" t="s">
        <v>18</v>
      </c>
      <c r="H738" s="105" t="s">
        <v>18</v>
      </c>
      <c r="I738" s="172" t="s">
        <v>18</v>
      </c>
      <c r="J738" s="173"/>
      <c r="K738" s="77"/>
      <c r="L738" s="104" t="s">
        <v>22</v>
      </c>
      <c r="M738" s="172" t="s">
        <v>18</v>
      </c>
      <c r="N738" s="173"/>
    </row>
    <row r="739" spans="1:14" s="103" customFormat="1" ht="18.75" customHeight="1" x14ac:dyDescent="0.7">
      <c r="A739" s="21" t="s">
        <v>4</v>
      </c>
      <c r="B739" s="112" t="s">
        <v>4</v>
      </c>
      <c r="C739" s="112" t="s">
        <v>4</v>
      </c>
      <c r="D739" s="168" t="s">
        <v>1116</v>
      </c>
      <c r="E739" s="137"/>
      <c r="F739" s="120">
        <v>0</v>
      </c>
      <c r="G739" s="120" t="s">
        <v>18</v>
      </c>
      <c r="H739" s="105">
        <v>25375</v>
      </c>
      <c r="I739" s="172" t="s">
        <v>18</v>
      </c>
      <c r="J739" s="173"/>
      <c r="K739" s="77"/>
      <c r="L739" s="104" t="s">
        <v>22</v>
      </c>
      <c r="M739" s="172" t="s">
        <v>18</v>
      </c>
      <c r="N739" s="173"/>
    </row>
    <row r="740" spans="1:14" s="103" customFormat="1" ht="18.75" customHeight="1" x14ac:dyDescent="0.7">
      <c r="A740" s="21" t="s">
        <v>4</v>
      </c>
      <c r="B740" s="112" t="s">
        <v>4</v>
      </c>
      <c r="C740" s="112" t="s">
        <v>4</v>
      </c>
      <c r="D740" s="168" t="s">
        <v>969</v>
      </c>
      <c r="E740" s="137"/>
      <c r="F740" s="105">
        <v>5000</v>
      </c>
      <c r="G740" s="120" t="s">
        <v>18</v>
      </c>
      <c r="H740" s="105" t="s">
        <v>18</v>
      </c>
      <c r="I740" s="172" t="s">
        <v>18</v>
      </c>
      <c r="J740" s="173"/>
      <c r="K740" s="77"/>
      <c r="L740" s="104" t="s">
        <v>22</v>
      </c>
      <c r="M740" s="172" t="s">
        <v>18</v>
      </c>
      <c r="N740" s="173"/>
    </row>
    <row r="741" spans="1:14" s="103" customFormat="1" ht="18.75" customHeight="1" x14ac:dyDescent="0.7">
      <c r="A741" s="179" t="s">
        <v>154</v>
      </c>
      <c r="B741" s="136"/>
      <c r="C741" s="136"/>
      <c r="D741" s="136"/>
      <c r="E741" s="137"/>
      <c r="F741" s="110">
        <f>F737+F738+F739+F740</f>
        <v>28720</v>
      </c>
      <c r="G741" s="110">
        <f t="shared" ref="G741:H741" si="124">G737+G738+G739+G740</f>
        <v>0</v>
      </c>
      <c r="H741" s="110">
        <f t="shared" si="124"/>
        <v>45375</v>
      </c>
      <c r="I741" s="184">
        <f>I737+I738+I739+I740</f>
        <v>10000</v>
      </c>
      <c r="J741" s="173"/>
      <c r="K741" s="78">
        <f t="shared" si="123"/>
        <v>0</v>
      </c>
      <c r="L741" s="108" t="s">
        <v>22</v>
      </c>
      <c r="M741" s="184">
        <f>M737+M738+M739+M740</f>
        <v>10000</v>
      </c>
      <c r="N741" s="173"/>
    </row>
    <row r="742" spans="1:14" s="103" customFormat="1" ht="18.75" customHeight="1" x14ac:dyDescent="0.7">
      <c r="A742" s="179" t="s">
        <v>186</v>
      </c>
      <c r="B742" s="136"/>
      <c r="C742" s="136"/>
      <c r="D742" s="136"/>
      <c r="E742" s="137"/>
      <c r="F742" s="110">
        <f>F741</f>
        <v>28720</v>
      </c>
      <c r="G742" s="110">
        <f t="shared" ref="G742:H742" si="125">G741</f>
        <v>0</v>
      </c>
      <c r="H742" s="110">
        <f t="shared" si="125"/>
        <v>45375</v>
      </c>
      <c r="I742" s="184">
        <f>I741</f>
        <v>10000</v>
      </c>
      <c r="J742" s="173"/>
      <c r="K742" s="78">
        <f t="shared" si="123"/>
        <v>0</v>
      </c>
      <c r="L742" s="108" t="s">
        <v>22</v>
      </c>
      <c r="M742" s="184">
        <f>M741</f>
        <v>10000</v>
      </c>
      <c r="N742" s="173"/>
    </row>
    <row r="743" spans="1:14" s="103" customFormat="1" ht="18.75" customHeight="1" x14ac:dyDescent="0.7">
      <c r="A743" s="19" t="s">
        <v>4</v>
      </c>
      <c r="B743" s="178" t="s">
        <v>191</v>
      </c>
      <c r="C743" s="136"/>
      <c r="D743" s="136"/>
      <c r="E743" s="137"/>
      <c r="F743" s="109" t="s">
        <v>4</v>
      </c>
      <c r="G743" s="33"/>
      <c r="H743" s="33"/>
      <c r="I743" s="183" t="s">
        <v>4</v>
      </c>
      <c r="J743" s="137"/>
      <c r="K743" s="77"/>
      <c r="L743" s="108" t="s">
        <v>4</v>
      </c>
      <c r="M743" s="174" t="s">
        <v>4</v>
      </c>
      <c r="N743" s="173"/>
    </row>
    <row r="744" spans="1:14" s="103" customFormat="1" ht="18.75" customHeight="1" x14ac:dyDescent="0.7">
      <c r="A744" s="19" t="s">
        <v>4</v>
      </c>
      <c r="B744" s="178" t="s">
        <v>472</v>
      </c>
      <c r="C744" s="136"/>
      <c r="D744" s="136"/>
      <c r="E744" s="137"/>
      <c r="F744" s="109" t="s">
        <v>4</v>
      </c>
      <c r="G744" s="33"/>
      <c r="H744" s="33"/>
      <c r="I744" s="183" t="s">
        <v>4</v>
      </c>
      <c r="J744" s="137"/>
      <c r="K744" s="77"/>
      <c r="L744" s="108" t="s">
        <v>4</v>
      </c>
      <c r="M744" s="174" t="s">
        <v>4</v>
      </c>
      <c r="N744" s="173"/>
    </row>
    <row r="745" spans="1:14" s="103" customFormat="1" ht="18.75" customHeight="1" x14ac:dyDescent="0.7">
      <c r="A745" s="21" t="s">
        <v>4</v>
      </c>
      <c r="B745" s="112" t="s">
        <v>4</v>
      </c>
      <c r="C745" s="168" t="s">
        <v>473</v>
      </c>
      <c r="D745" s="136"/>
      <c r="E745" s="137"/>
      <c r="F745" s="111" t="s">
        <v>4</v>
      </c>
      <c r="G745" s="120"/>
      <c r="H745" s="120"/>
      <c r="I745" s="189" t="s">
        <v>4</v>
      </c>
      <c r="J745" s="137"/>
      <c r="K745" s="77"/>
      <c r="L745" s="104" t="s">
        <v>4</v>
      </c>
      <c r="M745" s="172" t="s">
        <v>4</v>
      </c>
      <c r="N745" s="173"/>
    </row>
    <row r="746" spans="1:14" s="103" customFormat="1" ht="18.75" customHeight="1" x14ac:dyDescent="0.7">
      <c r="A746" s="21" t="s">
        <v>4</v>
      </c>
      <c r="B746" s="112" t="s">
        <v>4</v>
      </c>
      <c r="C746" s="112" t="s">
        <v>4</v>
      </c>
      <c r="D746" s="168" t="s">
        <v>1120</v>
      </c>
      <c r="E746" s="137"/>
      <c r="F746" s="111" t="s">
        <v>18</v>
      </c>
      <c r="G746" s="111" t="s">
        <v>18</v>
      </c>
      <c r="H746" s="111">
        <v>0</v>
      </c>
      <c r="I746" s="189">
        <v>0</v>
      </c>
      <c r="J746" s="137"/>
      <c r="K746" s="77"/>
      <c r="L746" s="104" t="s">
        <v>22</v>
      </c>
      <c r="M746" s="172">
        <v>202000</v>
      </c>
      <c r="N746" s="173"/>
    </row>
    <row r="747" spans="1:14" s="103" customFormat="1" ht="18.75" customHeight="1" x14ac:dyDescent="0.7">
      <c r="A747" s="179" t="s">
        <v>476</v>
      </c>
      <c r="B747" s="136"/>
      <c r="C747" s="136"/>
      <c r="D747" s="136"/>
      <c r="E747" s="137"/>
      <c r="F747" s="116" t="str">
        <f>F746</f>
        <v>0</v>
      </c>
      <c r="G747" s="116" t="str">
        <f>G746</f>
        <v>0</v>
      </c>
      <c r="H747" s="116">
        <f>H746</f>
        <v>0</v>
      </c>
      <c r="I747" s="216">
        <f>I746</f>
        <v>0</v>
      </c>
      <c r="J747" s="137"/>
      <c r="K747" s="77"/>
      <c r="L747" s="104" t="s">
        <v>22</v>
      </c>
      <c r="M747" s="199">
        <f>M746</f>
        <v>202000</v>
      </c>
      <c r="N747" s="137"/>
    </row>
    <row r="748" spans="1:14" s="103" customFormat="1" ht="18.75" customHeight="1" x14ac:dyDescent="0.7">
      <c r="A748" s="179" t="s">
        <v>219</v>
      </c>
      <c r="B748" s="136"/>
      <c r="C748" s="136"/>
      <c r="D748" s="136"/>
      <c r="E748" s="137"/>
      <c r="F748" s="116" t="str">
        <f>F747</f>
        <v>0</v>
      </c>
      <c r="G748" s="116" t="str">
        <f t="shared" ref="G748:H748" si="126">G747</f>
        <v>0</v>
      </c>
      <c r="H748" s="116">
        <f t="shared" si="126"/>
        <v>0</v>
      </c>
      <c r="I748" s="216">
        <f>I747</f>
        <v>0</v>
      </c>
      <c r="J748" s="137"/>
      <c r="K748" s="77"/>
      <c r="L748" s="104" t="s">
        <v>22</v>
      </c>
      <c r="M748" s="184">
        <f>M747</f>
        <v>202000</v>
      </c>
      <c r="N748" s="173"/>
    </row>
    <row r="749" spans="1:14" s="103" customFormat="1" ht="18.75" customHeight="1" x14ac:dyDescent="0.7">
      <c r="A749" s="26"/>
      <c r="B749" s="27"/>
      <c r="C749" s="27"/>
      <c r="D749" s="27"/>
      <c r="E749" s="27"/>
      <c r="F749" s="98"/>
      <c r="G749" s="98"/>
      <c r="H749" s="98"/>
      <c r="I749" s="98"/>
      <c r="J749" s="27"/>
      <c r="K749" s="84"/>
      <c r="L749" s="29"/>
      <c r="M749" s="55"/>
      <c r="N749" s="40"/>
    </row>
    <row r="750" spans="1:14" s="103" customFormat="1" ht="18.75" customHeight="1" x14ac:dyDescent="0.7">
      <c r="A750" s="171" t="s">
        <v>4</v>
      </c>
      <c r="B750" s="158"/>
      <c r="C750" s="158"/>
      <c r="D750" s="158"/>
      <c r="E750" s="171" t="s">
        <v>4</v>
      </c>
      <c r="F750" s="158"/>
      <c r="G750" s="158"/>
      <c r="H750" s="158"/>
      <c r="I750" s="158"/>
      <c r="J750" s="171">
        <v>48</v>
      </c>
      <c r="K750" s="158"/>
      <c r="L750" s="158"/>
      <c r="M750" s="158"/>
      <c r="N750" s="158"/>
    </row>
    <row r="751" spans="1:14" s="103" customFormat="1" ht="21.75" customHeight="1" x14ac:dyDescent="0.7">
      <c r="A751" s="159" t="s">
        <v>1055</v>
      </c>
      <c r="B751" s="160"/>
      <c r="C751" s="160"/>
      <c r="D751" s="160"/>
      <c r="E751" s="161"/>
      <c r="F751" s="220" t="s">
        <v>5</v>
      </c>
      <c r="G751" s="221"/>
      <c r="H751" s="222"/>
      <c r="I751" s="210" t="s">
        <v>6</v>
      </c>
      <c r="J751" s="218"/>
      <c r="K751" s="218"/>
      <c r="L751" s="218"/>
      <c r="M751" s="218"/>
      <c r="N751" s="211"/>
    </row>
    <row r="752" spans="1:14" s="103" customFormat="1" ht="24" customHeight="1" x14ac:dyDescent="0.7">
      <c r="A752" s="162"/>
      <c r="B752" s="163"/>
      <c r="C752" s="163"/>
      <c r="D752" s="163"/>
      <c r="E752" s="164"/>
      <c r="F752" s="64" t="s">
        <v>9</v>
      </c>
      <c r="G752" s="65" t="s">
        <v>10</v>
      </c>
      <c r="H752" s="65" t="s">
        <v>12</v>
      </c>
      <c r="I752" s="210" t="s">
        <v>1060</v>
      </c>
      <c r="J752" s="211"/>
      <c r="K752" s="214" t="s">
        <v>11</v>
      </c>
      <c r="L752" s="215"/>
      <c r="M752" s="210" t="s">
        <v>1096</v>
      </c>
      <c r="N752" s="211"/>
    </row>
    <row r="753" spans="1:18" s="103" customFormat="1" ht="18.75" customHeight="1" x14ac:dyDescent="0.7">
      <c r="A753" s="180" t="s">
        <v>907</v>
      </c>
      <c r="B753" s="181"/>
      <c r="C753" s="181"/>
      <c r="D753" s="181"/>
      <c r="E753" s="182"/>
      <c r="F753" s="126">
        <f>F742+F748</f>
        <v>28720</v>
      </c>
      <c r="G753" s="126">
        <f>G742+G748</f>
        <v>0</v>
      </c>
      <c r="H753" s="126">
        <f>H742+H748</f>
        <v>45375</v>
      </c>
      <c r="I753" s="254">
        <f>I742+I748</f>
        <v>10000</v>
      </c>
      <c r="J753" s="182"/>
      <c r="K753" s="88">
        <f>(M753-I753)*100/M753</f>
        <v>95.283018867924525</v>
      </c>
      <c r="L753" s="69" t="s">
        <v>22</v>
      </c>
      <c r="M753" s="200">
        <f>M742+M748</f>
        <v>212000</v>
      </c>
      <c r="N753" s="201"/>
    </row>
    <row r="754" spans="1:18" s="103" customFormat="1" ht="18.75" customHeight="1" thickBot="1" x14ac:dyDescent="0.75">
      <c r="A754" s="249" t="s">
        <v>909</v>
      </c>
      <c r="B754" s="250"/>
      <c r="C754" s="250"/>
      <c r="D754" s="250"/>
      <c r="E754" s="251"/>
      <c r="F754" s="34">
        <f>F732+F753</f>
        <v>458438</v>
      </c>
      <c r="G754" s="34">
        <f>G732+G753</f>
        <v>529731.61</v>
      </c>
      <c r="H754" s="34">
        <f>H732+H753</f>
        <v>372893.54</v>
      </c>
      <c r="I754" s="264">
        <f>I732+I753</f>
        <v>606000</v>
      </c>
      <c r="J754" s="250"/>
      <c r="K754" s="89">
        <f>(M754-I754)*100/M754</f>
        <v>55.044510385756674</v>
      </c>
      <c r="L754" s="58" t="s">
        <v>22</v>
      </c>
      <c r="M754" s="202">
        <f>M732+M753</f>
        <v>1348000</v>
      </c>
      <c r="N754" s="203"/>
    </row>
    <row r="755" spans="1:18" s="103" customFormat="1" ht="18.75" customHeight="1" thickTop="1" x14ac:dyDescent="0.7">
      <c r="A755" s="257" t="s">
        <v>1053</v>
      </c>
      <c r="B755" s="258"/>
      <c r="C755" s="258"/>
      <c r="D755" s="258"/>
      <c r="E755" s="259"/>
      <c r="F755" s="125" t="s">
        <v>4</v>
      </c>
      <c r="G755" s="35"/>
      <c r="H755" s="35"/>
      <c r="I755" s="246" t="s">
        <v>4</v>
      </c>
      <c r="J755" s="146"/>
      <c r="K755" s="77"/>
      <c r="L755" s="20" t="s">
        <v>4</v>
      </c>
      <c r="M755" s="176" t="s">
        <v>4</v>
      </c>
      <c r="N755" s="177"/>
    </row>
    <row r="756" spans="1:18" s="103" customFormat="1" ht="18.75" customHeight="1" x14ac:dyDescent="0.7">
      <c r="A756" s="223" t="s">
        <v>1054</v>
      </c>
      <c r="B756" s="224"/>
      <c r="C756" s="224"/>
      <c r="D756" s="224"/>
      <c r="E756" s="225"/>
      <c r="F756" s="125" t="s">
        <v>4</v>
      </c>
      <c r="G756" s="35"/>
      <c r="H756" s="35"/>
      <c r="I756" s="246" t="s">
        <v>4</v>
      </c>
      <c r="J756" s="146"/>
      <c r="K756" s="77"/>
      <c r="L756" s="20" t="s">
        <v>4</v>
      </c>
      <c r="M756" s="176" t="s">
        <v>4</v>
      </c>
      <c r="N756" s="177"/>
    </row>
    <row r="757" spans="1:18" s="103" customFormat="1" ht="18.75" customHeight="1" x14ac:dyDescent="0.7">
      <c r="A757" s="19" t="s">
        <v>4</v>
      </c>
      <c r="B757" s="178" t="s">
        <v>914</v>
      </c>
      <c r="C757" s="136"/>
      <c r="D757" s="136"/>
      <c r="E757" s="137"/>
      <c r="F757" s="109" t="s">
        <v>4</v>
      </c>
      <c r="G757" s="33"/>
      <c r="H757" s="33"/>
      <c r="I757" s="183" t="s">
        <v>4</v>
      </c>
      <c r="J757" s="137"/>
      <c r="K757" s="77"/>
      <c r="L757" s="108" t="s">
        <v>4</v>
      </c>
      <c r="M757" s="174" t="s">
        <v>4</v>
      </c>
      <c r="N757" s="173"/>
    </row>
    <row r="758" spans="1:18" s="103" customFormat="1" ht="18.75" customHeight="1" x14ac:dyDescent="0.7">
      <c r="A758" s="19" t="s">
        <v>4</v>
      </c>
      <c r="B758" s="178" t="s">
        <v>914</v>
      </c>
      <c r="C758" s="136"/>
      <c r="D758" s="136"/>
      <c r="E758" s="137"/>
      <c r="F758" s="109" t="s">
        <v>4</v>
      </c>
      <c r="G758" s="33"/>
      <c r="H758" s="33"/>
      <c r="I758" s="183" t="s">
        <v>4</v>
      </c>
      <c r="J758" s="137"/>
      <c r="K758" s="77"/>
      <c r="L758" s="108" t="s">
        <v>4</v>
      </c>
      <c r="M758" s="174" t="s">
        <v>4</v>
      </c>
      <c r="N758" s="173"/>
    </row>
    <row r="759" spans="1:18" s="103" customFormat="1" ht="18.75" customHeight="1" x14ac:dyDescent="0.7">
      <c r="A759" s="21" t="s">
        <v>4</v>
      </c>
      <c r="B759" s="112" t="s">
        <v>4</v>
      </c>
      <c r="C759" s="168" t="s">
        <v>915</v>
      </c>
      <c r="D759" s="136"/>
      <c r="E759" s="137"/>
      <c r="F759" s="120">
        <v>159682</v>
      </c>
      <c r="G759" s="120">
        <v>174334</v>
      </c>
      <c r="H759" s="120">
        <v>186658</v>
      </c>
      <c r="I759" s="172">
        <v>221310</v>
      </c>
      <c r="J759" s="173"/>
      <c r="K759" s="77">
        <f t="shared" si="123"/>
        <v>-7.6724725114332974</v>
      </c>
      <c r="L759" s="104" t="s">
        <v>22</v>
      </c>
      <c r="M759" s="172">
        <v>205540</v>
      </c>
      <c r="N759" s="173"/>
    </row>
    <row r="760" spans="1:18" s="103" customFormat="1" ht="18.75" customHeight="1" x14ac:dyDescent="0.7">
      <c r="A760" s="21" t="s">
        <v>4</v>
      </c>
      <c r="B760" s="112" t="s">
        <v>4</v>
      </c>
      <c r="C760" s="168" t="s">
        <v>1079</v>
      </c>
      <c r="D760" s="136"/>
      <c r="E760" s="137"/>
      <c r="F760" s="120" t="s">
        <v>18</v>
      </c>
      <c r="G760" s="120" t="s">
        <v>18</v>
      </c>
      <c r="H760" s="120">
        <v>8080</v>
      </c>
      <c r="I760" s="172">
        <v>8500</v>
      </c>
      <c r="J760" s="173"/>
      <c r="K760" s="77">
        <f t="shared" si="123"/>
        <v>15</v>
      </c>
      <c r="L760" s="104" t="s">
        <v>22</v>
      </c>
      <c r="M760" s="172">
        <v>10000</v>
      </c>
      <c r="N760" s="173"/>
    </row>
    <row r="761" spans="1:18" s="103" customFormat="1" ht="18.75" customHeight="1" x14ac:dyDescent="0.7">
      <c r="A761" s="21" t="s">
        <v>4</v>
      </c>
      <c r="B761" s="112" t="s">
        <v>4</v>
      </c>
      <c r="C761" s="168" t="s">
        <v>918</v>
      </c>
      <c r="D761" s="136"/>
      <c r="E761" s="137"/>
      <c r="F761" s="120">
        <v>9507100</v>
      </c>
      <c r="G761" s="120">
        <v>9701000</v>
      </c>
      <c r="H761" s="120">
        <v>9504740</v>
      </c>
      <c r="I761" s="172">
        <v>12000000</v>
      </c>
      <c r="J761" s="173"/>
      <c r="K761" s="77">
        <f t="shared" si="123"/>
        <v>0</v>
      </c>
      <c r="L761" s="104" t="s">
        <v>22</v>
      </c>
      <c r="M761" s="172">
        <v>12000000</v>
      </c>
      <c r="N761" s="173"/>
    </row>
    <row r="762" spans="1:18" s="103" customFormat="1" ht="18.75" customHeight="1" x14ac:dyDescent="0.7">
      <c r="A762" s="21" t="s">
        <v>4</v>
      </c>
      <c r="B762" s="112" t="s">
        <v>4</v>
      </c>
      <c r="C762" s="168" t="s">
        <v>923</v>
      </c>
      <c r="D762" s="136"/>
      <c r="E762" s="137"/>
      <c r="F762" s="120">
        <v>5344000</v>
      </c>
      <c r="G762" s="120">
        <v>5206400</v>
      </c>
      <c r="H762" s="120">
        <v>4588000</v>
      </c>
      <c r="I762" s="172">
        <v>6000000</v>
      </c>
      <c r="J762" s="173"/>
      <c r="K762" s="77">
        <f t="shared" si="123"/>
        <v>0</v>
      </c>
      <c r="L762" s="104" t="s">
        <v>22</v>
      </c>
      <c r="M762" s="172">
        <v>6000000</v>
      </c>
      <c r="N762" s="173"/>
    </row>
    <row r="763" spans="1:18" s="103" customFormat="1" ht="18.75" customHeight="1" x14ac:dyDescent="0.7">
      <c r="A763" s="21" t="s">
        <v>4</v>
      </c>
      <c r="B763" s="112" t="s">
        <v>4</v>
      </c>
      <c r="C763" s="168" t="s">
        <v>928</v>
      </c>
      <c r="D763" s="136"/>
      <c r="E763" s="137"/>
      <c r="F763" s="120">
        <v>108000</v>
      </c>
      <c r="G763" s="120">
        <v>117000</v>
      </c>
      <c r="H763" s="120">
        <v>114000</v>
      </c>
      <c r="I763" s="172">
        <v>150000</v>
      </c>
      <c r="J763" s="173"/>
      <c r="K763" s="77">
        <f t="shared" si="123"/>
        <v>0</v>
      </c>
      <c r="L763" s="104" t="s">
        <v>22</v>
      </c>
      <c r="M763" s="172">
        <v>150000</v>
      </c>
      <c r="N763" s="173"/>
      <c r="P763" s="101"/>
      <c r="R763" s="44"/>
    </row>
    <row r="764" spans="1:18" s="103" customFormat="1" ht="18.75" customHeight="1" x14ac:dyDescent="0.7">
      <c r="A764" s="21" t="s">
        <v>4</v>
      </c>
      <c r="B764" s="112" t="s">
        <v>4</v>
      </c>
      <c r="C764" s="168" t="s">
        <v>930</v>
      </c>
      <c r="D764" s="136"/>
      <c r="E764" s="137"/>
      <c r="F764" s="120">
        <v>270390</v>
      </c>
      <c r="G764" s="120">
        <v>103055</v>
      </c>
      <c r="H764" s="120">
        <v>169280</v>
      </c>
      <c r="I764" s="172">
        <v>188080</v>
      </c>
      <c r="J764" s="173"/>
      <c r="K764" s="77">
        <f t="shared" ref="K764:K772" si="127">(M764-I764)*100/M764</f>
        <v>65.901591790855363</v>
      </c>
      <c r="L764" s="104" t="s">
        <v>22</v>
      </c>
      <c r="M764" s="172">
        <v>551580</v>
      </c>
      <c r="N764" s="173"/>
      <c r="O764" s="101"/>
      <c r="P764" s="101"/>
      <c r="Q764" s="101"/>
    </row>
    <row r="765" spans="1:18" s="103" customFormat="1" ht="18.75" customHeight="1" x14ac:dyDescent="0.7">
      <c r="A765" s="21" t="s">
        <v>4</v>
      </c>
      <c r="B765" s="112" t="s">
        <v>4</v>
      </c>
      <c r="C765" s="168" t="s">
        <v>935</v>
      </c>
      <c r="D765" s="136"/>
      <c r="E765" s="137"/>
      <c r="F765" s="120"/>
      <c r="G765" s="120"/>
      <c r="H765" s="120"/>
      <c r="I765" s="172"/>
      <c r="J765" s="173"/>
      <c r="K765" s="77"/>
      <c r="L765" s="104"/>
      <c r="M765" s="172"/>
      <c r="N765" s="173"/>
      <c r="O765" s="101"/>
      <c r="P765" s="101"/>
      <c r="Q765" s="101"/>
    </row>
    <row r="766" spans="1:18" s="103" customFormat="1" ht="18.75" customHeight="1" x14ac:dyDescent="0.7">
      <c r="A766" s="21" t="s">
        <v>4</v>
      </c>
      <c r="B766" s="112" t="s">
        <v>4</v>
      </c>
      <c r="C766" s="112" t="s">
        <v>4</v>
      </c>
      <c r="D766" s="168" t="s">
        <v>935</v>
      </c>
      <c r="E766" s="137"/>
      <c r="F766" s="120" t="s">
        <v>285</v>
      </c>
      <c r="G766" s="120">
        <v>130000</v>
      </c>
      <c r="H766" s="120">
        <v>130000</v>
      </c>
      <c r="I766" s="172">
        <v>210000</v>
      </c>
      <c r="J766" s="173"/>
      <c r="K766" s="77">
        <f t="shared" si="127"/>
        <v>16</v>
      </c>
      <c r="L766" s="104" t="s">
        <v>22</v>
      </c>
      <c r="M766" s="172">
        <v>250000</v>
      </c>
      <c r="N766" s="173"/>
    </row>
    <row r="767" spans="1:18" s="103" customFormat="1" ht="18.75" customHeight="1" x14ac:dyDescent="0.7">
      <c r="A767" s="21" t="s">
        <v>4</v>
      </c>
      <c r="B767" s="112" t="s">
        <v>4</v>
      </c>
      <c r="C767" s="168" t="s">
        <v>1093</v>
      </c>
      <c r="D767" s="136"/>
      <c r="E767" s="137"/>
      <c r="F767" s="120" t="s">
        <v>937</v>
      </c>
      <c r="G767" s="120">
        <v>187206.5</v>
      </c>
      <c r="H767" s="120">
        <v>187992</v>
      </c>
      <c r="I767" s="172">
        <v>221310</v>
      </c>
      <c r="J767" s="173"/>
      <c r="K767" s="77">
        <f t="shared" si="127"/>
        <v>2.64385007918353</v>
      </c>
      <c r="L767" s="104" t="s">
        <v>22</v>
      </c>
      <c r="M767" s="172">
        <v>227320</v>
      </c>
      <c r="N767" s="173"/>
    </row>
    <row r="768" spans="1:18" s="103" customFormat="1" ht="18.75" customHeight="1" x14ac:dyDescent="0.7">
      <c r="A768" s="179" t="s">
        <v>940</v>
      </c>
      <c r="B768" s="136"/>
      <c r="C768" s="136"/>
      <c r="D768" s="136"/>
      <c r="E768" s="137"/>
      <c r="F768" s="118">
        <f>F759+F760+F761+F762+F763+F764+F765+F766+F767</f>
        <v>15725872</v>
      </c>
      <c r="G768" s="118">
        <f t="shared" ref="G768:H768" si="128">G759+G760+G761+G762+G763+G764+G765+G766+G767</f>
        <v>15618995.5</v>
      </c>
      <c r="H768" s="118">
        <f t="shared" si="128"/>
        <v>14888750</v>
      </c>
      <c r="I768" s="184">
        <f>I759+I760+I761+I762+I763+I764+I766+I767</f>
        <v>18999200</v>
      </c>
      <c r="J768" s="173"/>
      <c r="K768" s="78">
        <f t="shared" si="127"/>
        <v>2.0379036466121216</v>
      </c>
      <c r="L768" s="108" t="s">
        <v>22</v>
      </c>
      <c r="M768" s="184">
        <f>M759+M760+M761+M762+M763+M764+M766+M767</f>
        <v>19394440</v>
      </c>
      <c r="N768" s="173"/>
      <c r="P768" s="32"/>
      <c r="Q768" s="72"/>
    </row>
    <row r="769" spans="1:18" s="103" customFormat="1" ht="18.75" customHeight="1" x14ac:dyDescent="0.7">
      <c r="A769" s="280" t="s">
        <v>940</v>
      </c>
      <c r="B769" s="153"/>
      <c r="C769" s="153"/>
      <c r="D769" s="153"/>
      <c r="E769" s="154"/>
      <c r="F769" s="59">
        <f>F768</f>
        <v>15725872</v>
      </c>
      <c r="G769" s="59">
        <f>G768</f>
        <v>15618995.5</v>
      </c>
      <c r="H769" s="59">
        <f>H768</f>
        <v>14888750</v>
      </c>
      <c r="I769" s="237">
        <f>I768</f>
        <v>18999200</v>
      </c>
      <c r="J769" s="238"/>
      <c r="K769" s="88">
        <f t="shared" si="127"/>
        <v>2.0379036466121216</v>
      </c>
      <c r="L769" s="69" t="s">
        <v>22</v>
      </c>
      <c r="M769" s="237">
        <f>M768</f>
        <v>19394440</v>
      </c>
      <c r="N769" s="238"/>
    </row>
    <row r="770" spans="1:18" s="103" customFormat="1" ht="18.75" customHeight="1" x14ac:dyDescent="0.7">
      <c r="A770" s="274" t="s">
        <v>945</v>
      </c>
      <c r="B770" s="218"/>
      <c r="C770" s="218"/>
      <c r="D770" s="218"/>
      <c r="E770" s="275"/>
      <c r="F770" s="60">
        <f>F769</f>
        <v>15725872</v>
      </c>
      <c r="G770" s="60">
        <f t="shared" ref="G770:H770" si="129">G769</f>
        <v>15618995.5</v>
      </c>
      <c r="H770" s="60">
        <f t="shared" si="129"/>
        <v>14888750</v>
      </c>
      <c r="I770" s="204">
        <f>I769</f>
        <v>18999200</v>
      </c>
      <c r="J770" s="276"/>
      <c r="K770" s="90">
        <f t="shared" si="127"/>
        <v>2.0379036466121216</v>
      </c>
      <c r="L770" s="70" t="s">
        <v>22</v>
      </c>
      <c r="M770" s="204">
        <f>M769</f>
        <v>19394440</v>
      </c>
      <c r="N770" s="205"/>
      <c r="Q770" s="101"/>
      <c r="R770" s="72"/>
    </row>
    <row r="771" spans="1:18" s="103" customFormat="1" ht="1.5" customHeight="1" x14ac:dyDescent="0.7">
      <c r="A771" s="45"/>
      <c r="B771" s="27"/>
      <c r="C771" s="27"/>
      <c r="D771" s="27"/>
      <c r="E771" s="46"/>
      <c r="F771" s="47"/>
      <c r="G771" s="47"/>
      <c r="H771" s="47"/>
      <c r="I771" s="48"/>
      <c r="J771" s="49"/>
      <c r="K771" s="91"/>
      <c r="L771" s="71"/>
      <c r="M771" s="48"/>
      <c r="N771" s="49"/>
    </row>
    <row r="772" spans="1:18" s="103" customFormat="1" ht="24" customHeight="1" thickBot="1" x14ac:dyDescent="0.75">
      <c r="A772" s="277" t="s">
        <v>946</v>
      </c>
      <c r="B772" s="278"/>
      <c r="C772" s="278"/>
      <c r="D772" s="278"/>
      <c r="E772" s="279"/>
      <c r="F772" s="102">
        <f>F182+F221+F343+F374+F418+F623+F648+F698+F754+F770</f>
        <v>41288703.740000002</v>
      </c>
      <c r="G772" s="102">
        <f>G182+G221+G343+G374+G418+G623+G648+G698+G754+G770</f>
        <v>41947337.960000001</v>
      </c>
      <c r="H772" s="61">
        <f>H182+H221+H343+H374+H418+H623+H648+H698+H754+H770</f>
        <v>41888832.180000007</v>
      </c>
      <c r="I772" s="197">
        <f>I182+I221+I343+I374+I418+I623+I648+I698+I754+I770</f>
        <v>53481430</v>
      </c>
      <c r="J772" s="198"/>
      <c r="K772" s="92">
        <f t="shared" si="127"/>
        <v>4.0326732376568737</v>
      </c>
      <c r="L772" s="63" t="s">
        <v>22</v>
      </c>
      <c r="M772" s="197">
        <f>M182+M221+M343+M374+M418+M623+M648+M698+M754+M770</f>
        <v>55728790</v>
      </c>
      <c r="N772" s="198"/>
      <c r="P772" s="42"/>
      <c r="Q772" s="43"/>
    </row>
    <row r="773" spans="1:18" ht="25.2" thickTop="1" x14ac:dyDescent="0.7">
      <c r="P773" s="96"/>
      <c r="Q773" s="97"/>
    </row>
    <row r="776" spans="1:18" x14ac:dyDescent="0.5">
      <c r="J776" s="56">
        <f>I772-I787</f>
        <v>0</v>
      </c>
      <c r="N776" s="56">
        <f>M772-M787</f>
        <v>0</v>
      </c>
    </row>
    <row r="779" spans="1:18" ht="45.75" customHeight="1" x14ac:dyDescent="0.5"/>
    <row r="780" spans="1:18" ht="21.75" customHeight="1" thickBot="1" x14ac:dyDescent="0.75">
      <c r="A780" s="241" t="s">
        <v>946</v>
      </c>
      <c r="B780" s="242"/>
      <c r="C780" s="242"/>
      <c r="D780" s="242"/>
      <c r="E780" s="243"/>
      <c r="F780" s="62">
        <f>F772</f>
        <v>41288703.740000002</v>
      </c>
      <c r="G780" s="61">
        <f>G772</f>
        <v>41947337.960000001</v>
      </c>
      <c r="H780" s="61">
        <f>H772</f>
        <v>41888832.180000007</v>
      </c>
      <c r="I780" s="197">
        <f>I781+I782+I783+I784+I785+I786</f>
        <v>53481430</v>
      </c>
      <c r="J780" s="198"/>
      <c r="K780" s="92">
        <f t="shared" ref="K780" si="130">(M780-I780)*100/M780</f>
        <v>4.0326732376568737</v>
      </c>
      <c r="L780" s="63" t="s">
        <v>22</v>
      </c>
      <c r="M780" s="197">
        <f>M781+M782+M783+M784+M785+M786</f>
        <v>55728790</v>
      </c>
      <c r="N780" s="198"/>
      <c r="P780" s="101"/>
    </row>
    <row r="781" spans="1:18" ht="18.75" customHeight="1" x14ac:dyDescent="0.7">
      <c r="A781" s="179" t="s">
        <v>76</v>
      </c>
      <c r="B781" s="136"/>
      <c r="C781" s="136"/>
      <c r="D781" s="136"/>
      <c r="E781" s="137"/>
      <c r="F781" s="118">
        <f>F25+F121+F238+F282+F387+F431</f>
        <v>12237033</v>
      </c>
      <c r="G781" s="118">
        <f>G25+G121+G238+G282+G387+G431</f>
        <v>13440658</v>
      </c>
      <c r="H781" s="118">
        <f>H25+H121+H238+H282+H387+H431</f>
        <v>14145732.9</v>
      </c>
      <c r="I781" s="184">
        <f>I25+I121+I238+I282+I387+I431</f>
        <v>16647380</v>
      </c>
      <c r="J781" s="173"/>
      <c r="K781" s="77">
        <f t="shared" ref="K781:K785" si="131">(M781-I781)*100/M781</f>
        <v>0.48319575136849668</v>
      </c>
      <c r="L781" s="104"/>
      <c r="M781" s="184">
        <f>M25+M121+M238+M282+M387+M431</f>
        <v>16728210</v>
      </c>
      <c r="N781" s="173"/>
      <c r="P781" s="101"/>
    </row>
    <row r="782" spans="1:18" ht="24.6" x14ac:dyDescent="0.7">
      <c r="A782" s="179" t="s">
        <v>186</v>
      </c>
      <c r="B782" s="136"/>
      <c r="C782" s="136"/>
      <c r="D782" s="136"/>
      <c r="E782" s="137"/>
      <c r="F782" s="118">
        <f>F63+F155+F193+F213+F260+F307+F341+F366+F408+F465+F511+F615+F640+F659+F678+F690+F721+F742</f>
        <v>7852658.3399999999</v>
      </c>
      <c r="G782" s="118">
        <f>G63+G155+G193+G213+G260+G307+G341+G366+G408+G465+G511+G615+G640+G659+G678+G690+G721+G742</f>
        <v>7695594.2000000002</v>
      </c>
      <c r="H782" s="118">
        <f>H63+H155+H193+H213+H260+H307+H341+H366+H408+H465+H511+H615+H640+H659+H678+H690+H721+H742</f>
        <v>7991176.6799999988</v>
      </c>
      <c r="I782" s="184">
        <f>I63+I155+I193+I213+I260+I307+I341+I366+I408+I465+I511+I615+I640+I659+I678+I690+I721+I742</f>
        <v>11341850</v>
      </c>
      <c r="J782" s="173"/>
      <c r="K782" s="77">
        <f t="shared" si="131"/>
        <v>14.034171527668295</v>
      </c>
      <c r="L782" s="104"/>
      <c r="M782" s="184">
        <f>M63+M155+M193+M213+M260+M307+M341+M366+M408+M465+M511+M615+M640+M659+M678+M690+M721+M742</f>
        <v>13193440</v>
      </c>
      <c r="N782" s="173"/>
      <c r="P782" s="101"/>
    </row>
    <row r="783" spans="1:18" ht="21" customHeight="1" x14ac:dyDescent="0.7">
      <c r="A783" s="179" t="s">
        <v>219</v>
      </c>
      <c r="B783" s="136"/>
      <c r="C783" s="136"/>
      <c r="D783" s="136"/>
      <c r="E783" s="137"/>
      <c r="F783" s="118">
        <f>F96+F172+F219+F268+F325+F416+F497+F570+F604+F621+F731+F748</f>
        <v>3122241.89</v>
      </c>
      <c r="G783" s="118">
        <f>G96+G172+G219+G268+G325+G416+G497+G570+G604+G621+G731+G748</f>
        <v>2552846</v>
      </c>
      <c r="H783" s="118">
        <f>H96+H172+H219+H268+H325+H416+H497+H570+H604+H621+H731+H748</f>
        <v>2475485</v>
      </c>
      <c r="I783" s="184">
        <f>I96+I172+I219+I268+I325+I416+I497+I570+I604+I621+I731+I748</f>
        <v>3127000</v>
      </c>
      <c r="J783" s="173"/>
      <c r="K783" s="77">
        <f t="shared" si="131"/>
        <v>23.819036714010767</v>
      </c>
      <c r="L783" s="104"/>
      <c r="M783" s="184">
        <f>M96+M172+M219+M268+M325+M416+M497+M570+M604+M621+M731+M748</f>
        <v>4104700</v>
      </c>
      <c r="N783" s="173"/>
      <c r="P783" s="101"/>
    </row>
    <row r="784" spans="1:18" ht="24.6" x14ac:dyDescent="0.7">
      <c r="A784" s="179" t="s">
        <v>224</v>
      </c>
      <c r="B784" s="136"/>
      <c r="C784" s="136"/>
      <c r="D784" s="136"/>
      <c r="E784" s="137"/>
      <c r="F784" s="118" t="str">
        <f>F105</f>
        <v>0</v>
      </c>
      <c r="G784" s="118">
        <f>G105</f>
        <v>18000</v>
      </c>
      <c r="H784" s="118">
        <f>H105</f>
        <v>0</v>
      </c>
      <c r="I784" s="184">
        <f>I105</f>
        <v>20000</v>
      </c>
      <c r="J784" s="173"/>
      <c r="K784" s="77">
        <f t="shared" si="131"/>
        <v>0</v>
      </c>
      <c r="L784" s="104"/>
      <c r="M784" s="184">
        <f>M105</f>
        <v>20000</v>
      </c>
      <c r="N784" s="173"/>
      <c r="P784" s="101"/>
    </row>
    <row r="785" spans="1:16" ht="24.6" x14ac:dyDescent="0.7">
      <c r="A785" s="179" t="s">
        <v>1091</v>
      </c>
      <c r="B785" s="136"/>
      <c r="C785" s="136"/>
      <c r="D785" s="136"/>
      <c r="E785" s="137"/>
      <c r="F785" s="118">
        <f>F111+F180+F334+F372+F593+F646+F696</f>
        <v>2350898.5099999998</v>
      </c>
      <c r="G785" s="118">
        <f>G111+G180+G334+G372+G593+G646+G696</f>
        <v>2621244.2599999998</v>
      </c>
      <c r="H785" s="118">
        <f>H111+H180+H334+H372+H593+H646+H696</f>
        <v>2387687.6</v>
      </c>
      <c r="I785" s="184">
        <f>I111+I180+I334+I372+I593+I646+I696</f>
        <v>3346000</v>
      </c>
      <c r="J785" s="173"/>
      <c r="K785" s="77">
        <f t="shared" si="131"/>
        <v>-46.24125874125874</v>
      </c>
      <c r="L785" s="104"/>
      <c r="M785" s="184">
        <f>M111+M180+M334+M372+M593+M646+M696</f>
        <v>2288000</v>
      </c>
      <c r="N785" s="173"/>
      <c r="P785" s="101"/>
    </row>
    <row r="786" spans="1:16" ht="24.6" x14ac:dyDescent="0.7">
      <c r="A786" s="179" t="s">
        <v>940</v>
      </c>
      <c r="B786" s="136"/>
      <c r="C786" s="136"/>
      <c r="D786" s="136"/>
      <c r="E786" s="137"/>
      <c r="F786" s="118">
        <f>F769</f>
        <v>15725872</v>
      </c>
      <c r="G786" s="118">
        <f>G769</f>
        <v>15618995.5</v>
      </c>
      <c r="H786" s="118">
        <f>H769</f>
        <v>14888750</v>
      </c>
      <c r="I786" s="184">
        <f>I769</f>
        <v>18999200</v>
      </c>
      <c r="J786" s="173"/>
      <c r="K786" s="77"/>
      <c r="L786" s="104"/>
      <c r="M786" s="184">
        <f>M769</f>
        <v>19394440</v>
      </c>
      <c r="N786" s="173"/>
      <c r="P786" s="103"/>
    </row>
    <row r="787" spans="1:16" ht="21" customHeight="1" x14ac:dyDescent="0.7">
      <c r="A787" s="179" t="s">
        <v>1092</v>
      </c>
      <c r="B787" s="136"/>
      <c r="C787" s="136"/>
      <c r="D787" s="136"/>
      <c r="E787" s="137"/>
      <c r="F787" s="118">
        <f>F781+F782+F783+F784+F785+F786</f>
        <v>41288703.740000002</v>
      </c>
      <c r="G787" s="118">
        <f t="shared" ref="G787" si="132">G781+G782+G783+G784+G785+G786</f>
        <v>41947337.960000001</v>
      </c>
      <c r="H787" s="118">
        <f>H781+H782+H783+H784+H785+H786</f>
        <v>41888832.18</v>
      </c>
      <c r="I787" s="184">
        <f>I781+I782+I783+I784+I785+I786</f>
        <v>53481430</v>
      </c>
      <c r="J787" s="173"/>
      <c r="K787" s="77"/>
      <c r="L787" s="104"/>
      <c r="M787" s="184">
        <f>M781+M782+M783+M784+M785+M786</f>
        <v>55728790</v>
      </c>
      <c r="N787" s="173"/>
      <c r="P787" s="103"/>
    </row>
    <row r="791" spans="1:16" x14ac:dyDescent="0.5">
      <c r="K791" s="74" t="s">
        <v>1111</v>
      </c>
    </row>
  </sheetData>
  <mergeCells count="2285">
    <mergeCell ref="I402:J402"/>
    <mergeCell ref="K402:L402"/>
    <mergeCell ref="M402:N402"/>
    <mergeCell ref="A365:E365"/>
    <mergeCell ref="I365:J365"/>
    <mergeCell ref="A366:E366"/>
    <mergeCell ref="I366:J366"/>
    <mergeCell ref="B347:E347"/>
    <mergeCell ref="I347:J347"/>
    <mergeCell ref="M347:N347"/>
    <mergeCell ref="C348:E348"/>
    <mergeCell ref="I348:J348"/>
    <mergeCell ref="M348:N348"/>
    <mergeCell ref="A349:E349"/>
    <mergeCell ref="I349:J349"/>
    <mergeCell ref="M349:N349"/>
    <mergeCell ref="I408:J408"/>
    <mergeCell ref="A420:E420"/>
    <mergeCell ref="I420:J420"/>
    <mergeCell ref="B410:E410"/>
    <mergeCell ref="I410:J410"/>
    <mergeCell ref="A418:E418"/>
    <mergeCell ref="I418:J418"/>
    <mergeCell ref="A417:E417"/>
    <mergeCell ref="I417:J417"/>
    <mergeCell ref="C384:E384"/>
    <mergeCell ref="A398:E398"/>
    <mergeCell ref="A387:E387"/>
    <mergeCell ref="A400:D400"/>
    <mergeCell ref="E400:I400"/>
    <mergeCell ref="J400:N400"/>
    <mergeCell ref="A401:E402"/>
    <mergeCell ref="I384:J384"/>
    <mergeCell ref="C385:E385"/>
    <mergeCell ref="I385:J385"/>
    <mergeCell ref="C368:E368"/>
    <mergeCell ref="I368:J368"/>
    <mergeCell ref="D369:E369"/>
    <mergeCell ref="I369:J369"/>
    <mergeCell ref="M385:N385"/>
    <mergeCell ref="M386:N386"/>
    <mergeCell ref="M387:N387"/>
    <mergeCell ref="M388:N388"/>
    <mergeCell ref="M389:N389"/>
    <mergeCell ref="I380:J380"/>
    <mergeCell ref="K377:L377"/>
    <mergeCell ref="I379:J379"/>
    <mergeCell ref="B381:E381"/>
    <mergeCell ref="I381:J381"/>
    <mergeCell ref="A378:E378"/>
    <mergeCell ref="A375:D375"/>
    <mergeCell ref="J350:N350"/>
    <mergeCell ref="I352:J352"/>
    <mergeCell ref="K352:L352"/>
    <mergeCell ref="F351:H351"/>
    <mergeCell ref="I351:N351"/>
    <mergeCell ref="M367:N367"/>
    <mergeCell ref="M368:N368"/>
    <mergeCell ref="M369:N369"/>
    <mergeCell ref="M352:N352"/>
    <mergeCell ref="M357:N357"/>
    <mergeCell ref="M358:N358"/>
    <mergeCell ref="M359:N359"/>
    <mergeCell ref="M427:N427"/>
    <mergeCell ref="I387:J387"/>
    <mergeCell ref="I378:J378"/>
    <mergeCell ref="A379:E379"/>
    <mergeCell ref="I413:J413"/>
    <mergeCell ref="A415:E415"/>
    <mergeCell ref="I415:J415"/>
    <mergeCell ref="A416:E416"/>
    <mergeCell ref="A407:E407"/>
    <mergeCell ref="I407:J407"/>
    <mergeCell ref="I398:J398"/>
    <mergeCell ref="B388:E388"/>
    <mergeCell ref="I388:J388"/>
    <mergeCell ref="B389:E389"/>
    <mergeCell ref="I389:J389"/>
    <mergeCell ref="B392:E392"/>
    <mergeCell ref="I403:J403"/>
    <mergeCell ref="M413:N413"/>
    <mergeCell ref="M414:N414"/>
    <mergeCell ref="M415:N415"/>
    <mergeCell ref="M416:N416"/>
    <mergeCell ref="D414:E414"/>
    <mergeCell ref="I414:J414"/>
    <mergeCell ref="C393:E393"/>
    <mergeCell ref="I393:J393"/>
    <mergeCell ref="C390:E390"/>
    <mergeCell ref="I390:J390"/>
    <mergeCell ref="A391:E391"/>
    <mergeCell ref="I392:J392"/>
    <mergeCell ref="M393:N393"/>
    <mergeCell ref="F401:H401"/>
    <mergeCell ref="I401:N401"/>
    <mergeCell ref="A787:E787"/>
    <mergeCell ref="I787:J787"/>
    <mergeCell ref="M787:N787"/>
    <mergeCell ref="I494:J494"/>
    <mergeCell ref="D495:E495"/>
    <mergeCell ref="I495:J495"/>
    <mergeCell ref="I493:J493"/>
    <mergeCell ref="A450:D450"/>
    <mergeCell ref="E450:I450"/>
    <mergeCell ref="A781:E781"/>
    <mergeCell ref="I781:J781"/>
    <mergeCell ref="M781:N781"/>
    <mergeCell ref="A782:E782"/>
    <mergeCell ref="I782:J782"/>
    <mergeCell ref="M782:N782"/>
    <mergeCell ref="A783:E783"/>
    <mergeCell ref="I783:J783"/>
    <mergeCell ref="M783:N783"/>
    <mergeCell ref="A785:E785"/>
    <mergeCell ref="I785:J785"/>
    <mergeCell ref="M785:N785"/>
    <mergeCell ref="I611:J611"/>
    <mergeCell ref="B612:E612"/>
    <mergeCell ref="I612:J612"/>
    <mergeCell ref="I705:J705"/>
    <mergeCell ref="I496:J496"/>
    <mergeCell ref="A770:E770"/>
    <mergeCell ref="I770:J770"/>
    <mergeCell ref="A772:E772"/>
    <mergeCell ref="I772:J772"/>
    <mergeCell ref="A769:E769"/>
    <mergeCell ref="I769:J769"/>
    <mergeCell ref="A784:E784"/>
    <mergeCell ref="I784:J784"/>
    <mergeCell ref="M784:N784"/>
    <mergeCell ref="A786:E786"/>
    <mergeCell ref="I786:J786"/>
    <mergeCell ref="M786:N786"/>
    <mergeCell ref="D488:E488"/>
    <mergeCell ref="I488:J488"/>
    <mergeCell ref="D589:E589"/>
    <mergeCell ref="I589:J589"/>
    <mergeCell ref="I590:J590"/>
    <mergeCell ref="I511:J511"/>
    <mergeCell ref="B508:E508"/>
    <mergeCell ref="I508:J508"/>
    <mergeCell ref="C509:E509"/>
    <mergeCell ref="I509:J509"/>
    <mergeCell ref="C573:E573"/>
    <mergeCell ref="I573:J573"/>
    <mergeCell ref="D579:E579"/>
    <mergeCell ref="I579:J579"/>
    <mergeCell ref="B734:E734"/>
    <mergeCell ref="I734:J734"/>
    <mergeCell ref="B735:E735"/>
    <mergeCell ref="C716:E716"/>
    <mergeCell ref="I716:J716"/>
    <mergeCell ref="A717:E717"/>
    <mergeCell ref="C767:E767"/>
    <mergeCell ref="M758:N758"/>
    <mergeCell ref="M759:N759"/>
    <mergeCell ref="I754:J754"/>
    <mergeCell ref="A755:E755"/>
    <mergeCell ref="M603:N603"/>
    <mergeCell ref="C130:E130"/>
    <mergeCell ref="I130:J130"/>
    <mergeCell ref="A151:D151"/>
    <mergeCell ref="F202:H202"/>
    <mergeCell ref="B157:E157"/>
    <mergeCell ref="I157:J157"/>
    <mergeCell ref="E176:I176"/>
    <mergeCell ref="F177:H177"/>
    <mergeCell ref="C169:E169"/>
    <mergeCell ref="I169:J169"/>
    <mergeCell ref="A172:E172"/>
    <mergeCell ref="I172:J172"/>
    <mergeCell ref="I177:N177"/>
    <mergeCell ref="C436:E436"/>
    <mergeCell ref="I424:J424"/>
    <mergeCell ref="B421:E421"/>
    <mergeCell ref="I421:J421"/>
    <mergeCell ref="I429:J429"/>
    <mergeCell ref="C423:E423"/>
    <mergeCell ref="I423:J423"/>
    <mergeCell ref="C424:E424"/>
    <mergeCell ref="B422:E422"/>
    <mergeCell ref="I422:J422"/>
    <mergeCell ref="C413:E413"/>
    <mergeCell ref="I435:J435"/>
    <mergeCell ref="C404:E404"/>
    <mergeCell ref="I404:J404"/>
    <mergeCell ref="C406:E406"/>
    <mergeCell ref="I406:J406"/>
    <mergeCell ref="I412:J412"/>
    <mergeCell ref="C435:E435"/>
    <mergeCell ref="D412:E412"/>
    <mergeCell ref="M173:N173"/>
    <mergeCell ref="B189:E189"/>
    <mergeCell ref="I189:J189"/>
    <mergeCell ref="C190:E190"/>
    <mergeCell ref="I190:J190"/>
    <mergeCell ref="A180:E180"/>
    <mergeCell ref="I180:J180"/>
    <mergeCell ref="B174:E174"/>
    <mergeCell ref="M185:N185"/>
    <mergeCell ref="M186:N186"/>
    <mergeCell ref="M180:N180"/>
    <mergeCell ref="M181:N181"/>
    <mergeCell ref="M182:N182"/>
    <mergeCell ref="M179:N179"/>
    <mergeCell ref="I174:J174"/>
    <mergeCell ref="M183:N183"/>
    <mergeCell ref="M184:N184"/>
    <mergeCell ref="K178:L178"/>
    <mergeCell ref="A184:E184"/>
    <mergeCell ref="B185:E185"/>
    <mergeCell ref="I185:J185"/>
    <mergeCell ref="I184:J184"/>
    <mergeCell ref="I767:J767"/>
    <mergeCell ref="A768:E768"/>
    <mergeCell ref="I768:J768"/>
    <mergeCell ref="D478:E478"/>
    <mergeCell ref="I478:J478"/>
    <mergeCell ref="C765:E765"/>
    <mergeCell ref="I765:J765"/>
    <mergeCell ref="D766:E766"/>
    <mergeCell ref="I766:J766"/>
    <mergeCell ref="C763:E763"/>
    <mergeCell ref="I763:J763"/>
    <mergeCell ref="C764:E764"/>
    <mergeCell ref="I764:J764"/>
    <mergeCell ref="C761:E761"/>
    <mergeCell ref="I761:J761"/>
    <mergeCell ref="A714:E714"/>
    <mergeCell ref="I714:J714"/>
    <mergeCell ref="B715:E715"/>
    <mergeCell ref="I715:J715"/>
    <mergeCell ref="I492:J492"/>
    <mergeCell ref="D531:E531"/>
    <mergeCell ref="I531:J531"/>
    <mergeCell ref="D533:E533"/>
    <mergeCell ref="I533:J533"/>
    <mergeCell ref="D729:E729"/>
    <mergeCell ref="I729:J729"/>
    <mergeCell ref="D492:E492"/>
    <mergeCell ref="I605:J605"/>
    <mergeCell ref="B597:E597"/>
    <mergeCell ref="I604:J604"/>
    <mergeCell ref="I599:J599"/>
    <mergeCell ref="B596:E596"/>
    <mergeCell ref="I728:J728"/>
    <mergeCell ref="M671:N671"/>
    <mergeCell ref="M677:N677"/>
    <mergeCell ref="M683:N683"/>
    <mergeCell ref="M695:N695"/>
    <mergeCell ref="M696:N696"/>
    <mergeCell ref="M697:N697"/>
    <mergeCell ref="M698:N698"/>
    <mergeCell ref="D669:E669"/>
    <mergeCell ref="I669:J669"/>
    <mergeCell ref="D666:E666"/>
    <mergeCell ref="A674:E674"/>
    <mergeCell ref="I674:J674"/>
    <mergeCell ref="A671:E671"/>
    <mergeCell ref="I671:J671"/>
    <mergeCell ref="B681:E681"/>
    <mergeCell ref="I681:J681"/>
    <mergeCell ref="A678:E678"/>
    <mergeCell ref="I678:J678"/>
    <mergeCell ref="I691:J691"/>
    <mergeCell ref="I706:J706"/>
    <mergeCell ref="C709:E709"/>
    <mergeCell ref="A700:D700"/>
    <mergeCell ref="E700:I700"/>
    <mergeCell ref="A725:D725"/>
    <mergeCell ref="E725:I725"/>
    <mergeCell ref="J725:N725"/>
    <mergeCell ref="A689:E689"/>
    <mergeCell ref="M672:N672"/>
    <mergeCell ref="M673:N673"/>
    <mergeCell ref="I721:J721"/>
    <mergeCell ref="I689:J689"/>
    <mergeCell ref="A626:E627"/>
    <mergeCell ref="F626:H626"/>
    <mergeCell ref="I626:N626"/>
    <mergeCell ref="I627:J627"/>
    <mergeCell ref="K627:L627"/>
    <mergeCell ref="M627:N627"/>
    <mergeCell ref="D610:E610"/>
    <mergeCell ref="B682:E682"/>
    <mergeCell ref="I682:J682"/>
    <mergeCell ref="M680:N680"/>
    <mergeCell ref="M681:N681"/>
    <mergeCell ref="M682:N682"/>
    <mergeCell ref="C683:E683"/>
    <mergeCell ref="I683:J683"/>
    <mergeCell ref="A680:E680"/>
    <mergeCell ref="I680:J680"/>
    <mergeCell ref="D688:E688"/>
    <mergeCell ref="I688:J688"/>
    <mergeCell ref="B617:E617"/>
    <mergeCell ref="I618:J618"/>
    <mergeCell ref="D687:E687"/>
    <mergeCell ref="I687:J687"/>
    <mergeCell ref="B367:E367"/>
    <mergeCell ref="I367:J367"/>
    <mergeCell ref="A350:D350"/>
    <mergeCell ref="E350:I350"/>
    <mergeCell ref="D549:E549"/>
    <mergeCell ref="I549:J549"/>
    <mergeCell ref="A525:D525"/>
    <mergeCell ref="E525:I525"/>
    <mergeCell ref="J525:N525"/>
    <mergeCell ref="A526:E527"/>
    <mergeCell ref="F526:H526"/>
    <mergeCell ref="I693:J693"/>
    <mergeCell ref="A690:E690"/>
    <mergeCell ref="K253:L253"/>
    <mergeCell ref="A301:D301"/>
    <mergeCell ref="E301:I301"/>
    <mergeCell ref="J301:N301"/>
    <mergeCell ref="A302:E303"/>
    <mergeCell ref="F302:H302"/>
    <mergeCell ref="I302:N302"/>
    <mergeCell ref="I303:J303"/>
    <mergeCell ref="K303:L303"/>
    <mergeCell ref="M303:N303"/>
    <mergeCell ref="A326:D326"/>
    <mergeCell ref="E375:I375"/>
    <mergeCell ref="J375:N375"/>
    <mergeCell ref="A376:E377"/>
    <mergeCell ref="F376:H376"/>
    <mergeCell ref="M549:N549"/>
    <mergeCell ref="A625:D625"/>
    <mergeCell ref="E625:I625"/>
    <mergeCell ref="J625:N625"/>
    <mergeCell ref="I735:J735"/>
    <mergeCell ref="A732:E732"/>
    <mergeCell ref="I732:J732"/>
    <mergeCell ref="A733:E733"/>
    <mergeCell ref="I733:J733"/>
    <mergeCell ref="A720:E720"/>
    <mergeCell ref="I720:J720"/>
    <mergeCell ref="A721:E721"/>
    <mergeCell ref="I731:J731"/>
    <mergeCell ref="D686:E686"/>
    <mergeCell ref="I686:J686"/>
    <mergeCell ref="D684:E684"/>
    <mergeCell ref="I684:J684"/>
    <mergeCell ref="D685:E685"/>
    <mergeCell ref="I685:J685"/>
    <mergeCell ref="D694:E694"/>
    <mergeCell ref="I694:J694"/>
    <mergeCell ref="B692:E692"/>
    <mergeCell ref="I692:J692"/>
    <mergeCell ref="C693:E693"/>
    <mergeCell ref="D728:E728"/>
    <mergeCell ref="C724:E724"/>
    <mergeCell ref="I724:J724"/>
    <mergeCell ref="F701:H701"/>
    <mergeCell ref="I701:N701"/>
    <mergeCell ref="I702:J702"/>
    <mergeCell ref="K702:L702"/>
    <mergeCell ref="I717:J717"/>
    <mergeCell ref="B705:E705"/>
    <mergeCell ref="I690:J690"/>
    <mergeCell ref="B691:E691"/>
    <mergeCell ref="B718:E718"/>
    <mergeCell ref="C762:E762"/>
    <mergeCell ref="I762:J762"/>
    <mergeCell ref="M761:N761"/>
    <mergeCell ref="M762:N762"/>
    <mergeCell ref="M752:N752"/>
    <mergeCell ref="I738:J738"/>
    <mergeCell ref="A753:E753"/>
    <mergeCell ref="I753:J753"/>
    <mergeCell ref="D746:E746"/>
    <mergeCell ref="I746:J746"/>
    <mergeCell ref="A747:E747"/>
    <mergeCell ref="I747:J747"/>
    <mergeCell ref="B744:E744"/>
    <mergeCell ref="I744:J744"/>
    <mergeCell ref="C745:E745"/>
    <mergeCell ref="I745:J745"/>
    <mergeCell ref="B758:E758"/>
    <mergeCell ref="I758:J758"/>
    <mergeCell ref="C759:E759"/>
    <mergeCell ref="I759:J759"/>
    <mergeCell ref="A756:E756"/>
    <mergeCell ref="I756:J756"/>
    <mergeCell ref="I757:J757"/>
    <mergeCell ref="A754:E754"/>
    <mergeCell ref="D740:E740"/>
    <mergeCell ref="B757:E757"/>
    <mergeCell ref="D739:E739"/>
    <mergeCell ref="I739:J739"/>
    <mergeCell ref="I755:J755"/>
    <mergeCell ref="I740:J740"/>
    <mergeCell ref="A698:E698"/>
    <mergeCell ref="I698:J698"/>
    <mergeCell ref="A703:E703"/>
    <mergeCell ref="I703:J703"/>
    <mergeCell ref="A696:E696"/>
    <mergeCell ref="I696:J696"/>
    <mergeCell ref="M684:N684"/>
    <mergeCell ref="K677:L677"/>
    <mergeCell ref="I676:N676"/>
    <mergeCell ref="B672:E672"/>
    <mergeCell ref="I672:J672"/>
    <mergeCell ref="C673:E673"/>
    <mergeCell ref="I673:J673"/>
    <mergeCell ref="D710:E710"/>
    <mergeCell ref="I710:J710"/>
    <mergeCell ref="B706:E706"/>
    <mergeCell ref="I718:J718"/>
    <mergeCell ref="I709:J709"/>
    <mergeCell ref="A695:E695"/>
    <mergeCell ref="I695:J695"/>
    <mergeCell ref="A704:E704"/>
    <mergeCell ref="I704:J704"/>
    <mergeCell ref="C719:E719"/>
    <mergeCell ref="I719:J719"/>
    <mergeCell ref="A639:E639"/>
    <mergeCell ref="I639:J639"/>
    <mergeCell ref="A640:E640"/>
    <mergeCell ref="I640:J640"/>
    <mergeCell ref="D638:E638"/>
    <mergeCell ref="I638:J638"/>
    <mergeCell ref="M638:N638"/>
    <mergeCell ref="A653:E653"/>
    <mergeCell ref="I679:J679"/>
    <mergeCell ref="A675:D675"/>
    <mergeCell ref="M678:N678"/>
    <mergeCell ref="A650:D650"/>
    <mergeCell ref="E650:I650"/>
    <mergeCell ref="J650:N650"/>
    <mergeCell ref="F651:H651"/>
    <mergeCell ref="I651:N651"/>
    <mergeCell ref="I652:J652"/>
    <mergeCell ref="K652:L652"/>
    <mergeCell ref="D665:E665"/>
    <mergeCell ref="I665:J665"/>
    <mergeCell ref="B663:E663"/>
    <mergeCell ref="I663:J663"/>
    <mergeCell ref="C664:E664"/>
    <mergeCell ref="I664:J664"/>
    <mergeCell ref="A661:E661"/>
    <mergeCell ref="I661:J661"/>
    <mergeCell ref="B662:E662"/>
    <mergeCell ref="E675:I675"/>
    <mergeCell ref="J675:N675"/>
    <mergeCell ref="I656:J656"/>
    <mergeCell ref="M655:N655"/>
    <mergeCell ref="F676:H676"/>
    <mergeCell ref="M661:N661"/>
    <mergeCell ref="M662:N662"/>
    <mergeCell ref="D668:E668"/>
    <mergeCell ref="I668:J668"/>
    <mergeCell ref="I662:J662"/>
    <mergeCell ref="D667:E667"/>
    <mergeCell ref="I667:J667"/>
    <mergeCell ref="C643:E643"/>
    <mergeCell ref="I643:J643"/>
    <mergeCell ref="D644:E644"/>
    <mergeCell ref="I644:J644"/>
    <mergeCell ref="A654:E654"/>
    <mergeCell ref="I654:J654"/>
    <mergeCell ref="A647:E647"/>
    <mergeCell ref="I647:J647"/>
    <mergeCell ref="A648:E648"/>
    <mergeCell ref="I648:J648"/>
    <mergeCell ref="A645:E645"/>
    <mergeCell ref="I645:J645"/>
    <mergeCell ref="A646:E646"/>
    <mergeCell ref="I646:J646"/>
    <mergeCell ref="A659:E659"/>
    <mergeCell ref="I659:J659"/>
    <mergeCell ref="A660:E660"/>
    <mergeCell ref="I660:J660"/>
    <mergeCell ref="M660:N660"/>
    <mergeCell ref="I653:J653"/>
    <mergeCell ref="C657:E657"/>
    <mergeCell ref="I657:J657"/>
    <mergeCell ref="A658:E658"/>
    <mergeCell ref="B641:E641"/>
    <mergeCell ref="I641:J641"/>
    <mergeCell ref="B642:E642"/>
    <mergeCell ref="A629:E629"/>
    <mergeCell ref="I629:J629"/>
    <mergeCell ref="B630:E630"/>
    <mergeCell ref="I630:J630"/>
    <mergeCell ref="D634:E634"/>
    <mergeCell ref="I634:J634"/>
    <mergeCell ref="M634:N634"/>
    <mergeCell ref="D633:E633"/>
    <mergeCell ref="M629:N629"/>
    <mergeCell ref="B631:E631"/>
    <mergeCell ref="I631:J631"/>
    <mergeCell ref="C632:E632"/>
    <mergeCell ref="I632:J632"/>
    <mergeCell ref="M635:N635"/>
    <mergeCell ref="D636:E636"/>
    <mergeCell ref="I636:J636"/>
    <mergeCell ref="D637:E637"/>
    <mergeCell ref="I637:J637"/>
    <mergeCell ref="D635:E635"/>
    <mergeCell ref="I635:J635"/>
    <mergeCell ref="M636:N636"/>
    <mergeCell ref="M637:N637"/>
    <mergeCell ref="I642:J642"/>
    <mergeCell ref="M639:N639"/>
    <mergeCell ref="M640:N640"/>
    <mergeCell ref="M641:N641"/>
    <mergeCell ref="I633:J633"/>
    <mergeCell ref="M630:N630"/>
    <mergeCell ref="M631:N631"/>
    <mergeCell ref="A628:E628"/>
    <mergeCell ref="I628:J628"/>
    <mergeCell ref="A621:E621"/>
    <mergeCell ref="I621:J621"/>
    <mergeCell ref="A622:E622"/>
    <mergeCell ref="I622:J622"/>
    <mergeCell ref="A620:E620"/>
    <mergeCell ref="I620:J620"/>
    <mergeCell ref="I617:J617"/>
    <mergeCell ref="A611:E611"/>
    <mergeCell ref="C618:E618"/>
    <mergeCell ref="M628:N628"/>
    <mergeCell ref="M590:N590"/>
    <mergeCell ref="M591:N591"/>
    <mergeCell ref="M577:N577"/>
    <mergeCell ref="E575:I575"/>
    <mergeCell ref="J575:N575"/>
    <mergeCell ref="F576:H576"/>
    <mergeCell ref="D591:E591"/>
    <mergeCell ref="I591:J591"/>
    <mergeCell ref="I577:J577"/>
    <mergeCell ref="A592:E592"/>
    <mergeCell ref="I592:J592"/>
    <mergeCell ref="A594:E594"/>
    <mergeCell ref="A623:E623"/>
    <mergeCell ref="I623:J623"/>
    <mergeCell ref="A606:E606"/>
    <mergeCell ref="I606:J606"/>
    <mergeCell ref="A615:E615"/>
    <mergeCell ref="I615:J615"/>
    <mergeCell ref="B616:E616"/>
    <mergeCell ref="I616:J616"/>
    <mergeCell ref="M588:N588"/>
    <mergeCell ref="M589:N589"/>
    <mergeCell ref="M605:N605"/>
    <mergeCell ref="I597:J597"/>
    <mergeCell ref="D586:E586"/>
    <mergeCell ref="A593:E593"/>
    <mergeCell ref="I593:J593"/>
    <mergeCell ref="A575:D575"/>
    <mergeCell ref="D588:E588"/>
    <mergeCell ref="I588:J588"/>
    <mergeCell ref="I576:N576"/>
    <mergeCell ref="D590:E590"/>
    <mergeCell ref="M592:N592"/>
    <mergeCell ref="M593:N593"/>
    <mergeCell ref="M594:N594"/>
    <mergeCell ref="M595:N595"/>
    <mergeCell ref="M596:N596"/>
    <mergeCell ref="M597:N597"/>
    <mergeCell ref="M598:N598"/>
    <mergeCell ref="D587:E587"/>
    <mergeCell ref="I587:J587"/>
    <mergeCell ref="M585:N585"/>
    <mergeCell ref="D583:E583"/>
    <mergeCell ref="M586:N586"/>
    <mergeCell ref="D582:E582"/>
    <mergeCell ref="I582:J582"/>
    <mergeCell ref="D585:E585"/>
    <mergeCell ref="I585:J585"/>
    <mergeCell ref="I601:N601"/>
    <mergeCell ref="I602:J602"/>
    <mergeCell ref="M604:N604"/>
    <mergeCell ref="D584:E584"/>
    <mergeCell ref="I584:J584"/>
    <mergeCell ref="I586:J586"/>
    <mergeCell ref="I583:J583"/>
    <mergeCell ref="M583:N583"/>
    <mergeCell ref="M571:N571"/>
    <mergeCell ref="M572:N572"/>
    <mergeCell ref="M573:N573"/>
    <mergeCell ref="M574:N574"/>
    <mergeCell ref="M578:N578"/>
    <mergeCell ref="I581:J581"/>
    <mergeCell ref="D581:E581"/>
    <mergeCell ref="D580:E580"/>
    <mergeCell ref="I580:J580"/>
    <mergeCell ref="K577:L577"/>
    <mergeCell ref="M579:N579"/>
    <mergeCell ref="M580:N580"/>
    <mergeCell ref="M581:N581"/>
    <mergeCell ref="M582:N582"/>
    <mergeCell ref="M584:N584"/>
    <mergeCell ref="I596:J596"/>
    <mergeCell ref="I595:J595"/>
    <mergeCell ref="M599:N599"/>
    <mergeCell ref="D564:E564"/>
    <mergeCell ref="I564:J564"/>
    <mergeCell ref="D547:E547"/>
    <mergeCell ref="I562:J562"/>
    <mergeCell ref="B571:E571"/>
    <mergeCell ref="I571:J571"/>
    <mergeCell ref="D578:E578"/>
    <mergeCell ref="I578:J578"/>
    <mergeCell ref="A550:D550"/>
    <mergeCell ref="E550:I550"/>
    <mergeCell ref="J550:N550"/>
    <mergeCell ref="A551:E552"/>
    <mergeCell ref="F551:H551"/>
    <mergeCell ref="I551:N551"/>
    <mergeCell ref="I552:J552"/>
    <mergeCell ref="K552:L552"/>
    <mergeCell ref="M552:N552"/>
    <mergeCell ref="A570:E570"/>
    <mergeCell ref="I570:J570"/>
    <mergeCell ref="I566:J566"/>
    <mergeCell ref="M568:N568"/>
    <mergeCell ref="M569:N569"/>
    <mergeCell ref="M570:N570"/>
    <mergeCell ref="I565:J565"/>
    <mergeCell ref="D561:E561"/>
    <mergeCell ref="D574:E574"/>
    <mergeCell ref="I574:J574"/>
    <mergeCell ref="B572:E572"/>
    <mergeCell ref="I572:J572"/>
    <mergeCell ref="C484:E484"/>
    <mergeCell ref="I484:J484"/>
    <mergeCell ref="D544:E544"/>
    <mergeCell ref="I544:J544"/>
    <mergeCell ref="D537:E537"/>
    <mergeCell ref="I537:J537"/>
    <mergeCell ref="M547:N547"/>
    <mergeCell ref="M548:N548"/>
    <mergeCell ref="D518:E518"/>
    <mergeCell ref="I518:J518"/>
    <mergeCell ref="D521:E521"/>
    <mergeCell ref="I521:J521"/>
    <mergeCell ref="D517:E517"/>
    <mergeCell ref="I517:J517"/>
    <mergeCell ref="D529:E529"/>
    <mergeCell ref="I529:J529"/>
    <mergeCell ref="D519:E519"/>
    <mergeCell ref="I547:J547"/>
    <mergeCell ref="M492:N492"/>
    <mergeCell ref="I515:J515"/>
    <mergeCell ref="C506:E506"/>
    <mergeCell ref="I506:J506"/>
    <mergeCell ref="B504:E504"/>
    <mergeCell ref="M546:N546"/>
    <mergeCell ref="I485:J485"/>
    <mergeCell ref="I487:J487"/>
    <mergeCell ref="I497:J497"/>
    <mergeCell ref="M498:N498"/>
    <mergeCell ref="M503:N503"/>
    <mergeCell ref="I567:J567"/>
    <mergeCell ref="I542:J542"/>
    <mergeCell ref="A569:E569"/>
    <mergeCell ref="I519:J519"/>
    <mergeCell ref="D523:E523"/>
    <mergeCell ref="I523:J523"/>
    <mergeCell ref="D520:E520"/>
    <mergeCell ref="I520:J520"/>
    <mergeCell ref="M518:N518"/>
    <mergeCell ref="M519:N519"/>
    <mergeCell ref="M520:N520"/>
    <mergeCell ref="M521:N521"/>
    <mergeCell ref="M522:N522"/>
    <mergeCell ref="M523:N523"/>
    <mergeCell ref="I535:J535"/>
    <mergeCell ref="I534:J534"/>
    <mergeCell ref="M508:N508"/>
    <mergeCell ref="I522:J522"/>
    <mergeCell ref="D524:E524"/>
    <mergeCell ref="D516:E516"/>
    <mergeCell ref="D535:E535"/>
    <mergeCell ref="M564:N564"/>
    <mergeCell ref="M560:N560"/>
    <mergeCell ref="M561:N561"/>
    <mergeCell ref="M563:N563"/>
    <mergeCell ref="D558:E558"/>
    <mergeCell ref="I558:J558"/>
    <mergeCell ref="D559:E559"/>
    <mergeCell ref="D562:E562"/>
    <mergeCell ref="D565:E565"/>
    <mergeCell ref="D566:E566"/>
    <mergeCell ref="D568:E568"/>
    <mergeCell ref="C482:E482"/>
    <mergeCell ref="I482:J482"/>
    <mergeCell ref="M558:N558"/>
    <mergeCell ref="M467:N467"/>
    <mergeCell ref="M517:N517"/>
    <mergeCell ref="D490:E490"/>
    <mergeCell ref="I490:J490"/>
    <mergeCell ref="I486:J486"/>
    <mergeCell ref="D493:E493"/>
    <mergeCell ref="D489:E489"/>
    <mergeCell ref="I489:J489"/>
    <mergeCell ref="D515:E515"/>
    <mergeCell ref="D480:E480"/>
    <mergeCell ref="D485:E485"/>
    <mergeCell ref="M473:N473"/>
    <mergeCell ref="M474:N474"/>
    <mergeCell ref="M478:N478"/>
    <mergeCell ref="M479:N479"/>
    <mergeCell ref="M480:N480"/>
    <mergeCell ref="D483:E483"/>
    <mergeCell ref="I483:J483"/>
    <mergeCell ref="D479:E479"/>
    <mergeCell ref="A472:E472"/>
    <mergeCell ref="I472:J472"/>
    <mergeCell ref="D471:E471"/>
    <mergeCell ref="I471:J471"/>
    <mergeCell ref="I474:J474"/>
    <mergeCell ref="I479:J479"/>
    <mergeCell ref="D469:E469"/>
    <mergeCell ref="I469:J469"/>
    <mergeCell ref="M504:N504"/>
    <mergeCell ref="M505:N505"/>
    <mergeCell ref="B438:E438"/>
    <mergeCell ref="I438:J438"/>
    <mergeCell ref="C439:E439"/>
    <mergeCell ref="I439:J439"/>
    <mergeCell ref="D443:E443"/>
    <mergeCell ref="M452:N452"/>
    <mergeCell ref="I447:J447"/>
    <mergeCell ref="D442:E442"/>
    <mergeCell ref="I442:J442"/>
    <mergeCell ref="I441:J441"/>
    <mergeCell ref="M439:N439"/>
    <mergeCell ref="M440:N440"/>
    <mergeCell ref="M441:N441"/>
    <mergeCell ref="M442:N442"/>
    <mergeCell ref="M443:N443"/>
    <mergeCell ref="I443:J443"/>
    <mergeCell ref="M446:N446"/>
    <mergeCell ref="K452:L452"/>
    <mergeCell ref="I459:J459"/>
    <mergeCell ref="B473:E473"/>
    <mergeCell ref="C474:E474"/>
    <mergeCell ref="D481:E481"/>
    <mergeCell ref="I481:J481"/>
    <mergeCell ref="A461:E461"/>
    <mergeCell ref="I461:J461"/>
    <mergeCell ref="B462:E462"/>
    <mergeCell ref="I462:J462"/>
    <mergeCell ref="I470:J470"/>
    <mergeCell ref="I464:J464"/>
    <mergeCell ref="I460:J460"/>
    <mergeCell ref="C460:E460"/>
    <mergeCell ref="A464:E464"/>
    <mergeCell ref="M458:N458"/>
    <mergeCell ref="M459:N459"/>
    <mergeCell ref="M460:N460"/>
    <mergeCell ref="M461:N461"/>
    <mergeCell ref="M468:N468"/>
    <mergeCell ref="I466:J466"/>
    <mergeCell ref="B467:E467"/>
    <mergeCell ref="I467:J467"/>
    <mergeCell ref="B466:E466"/>
    <mergeCell ref="C463:E463"/>
    <mergeCell ref="I463:J463"/>
    <mergeCell ref="B432:E432"/>
    <mergeCell ref="I432:J432"/>
    <mergeCell ref="B433:E433"/>
    <mergeCell ref="I433:J433"/>
    <mergeCell ref="A430:E430"/>
    <mergeCell ref="I430:J430"/>
    <mergeCell ref="A431:E431"/>
    <mergeCell ref="M432:N432"/>
    <mergeCell ref="M471:N471"/>
    <mergeCell ref="I446:J446"/>
    <mergeCell ref="I452:J452"/>
    <mergeCell ref="A449:E449"/>
    <mergeCell ref="I449:J449"/>
    <mergeCell ref="D447:E447"/>
    <mergeCell ref="M457:N457"/>
    <mergeCell ref="M462:N462"/>
    <mergeCell ref="M463:N463"/>
    <mergeCell ref="M464:N464"/>
    <mergeCell ref="M465:N465"/>
    <mergeCell ref="M466:N466"/>
    <mergeCell ref="C456:E456"/>
    <mergeCell ref="I456:J456"/>
    <mergeCell ref="B453:E453"/>
    <mergeCell ref="I453:J453"/>
    <mergeCell ref="C457:E457"/>
    <mergeCell ref="C454:E454"/>
    <mergeCell ref="C458:E458"/>
    <mergeCell ref="I458:J458"/>
    <mergeCell ref="C455:E455"/>
    <mergeCell ref="I455:J455"/>
    <mergeCell ref="C448:E448"/>
    <mergeCell ref="I448:J448"/>
    <mergeCell ref="C434:E434"/>
    <mergeCell ref="J450:N450"/>
    <mergeCell ref="F451:H451"/>
    <mergeCell ref="I451:N451"/>
    <mergeCell ref="C470:E470"/>
    <mergeCell ref="M445:N445"/>
    <mergeCell ref="M447:N447"/>
    <mergeCell ref="M448:N448"/>
    <mergeCell ref="M449:N449"/>
    <mergeCell ref="M453:N453"/>
    <mergeCell ref="M454:N454"/>
    <mergeCell ref="I457:J457"/>
    <mergeCell ref="M444:N444"/>
    <mergeCell ref="M469:N469"/>
    <mergeCell ref="M470:N470"/>
    <mergeCell ref="D444:E444"/>
    <mergeCell ref="I444:J444"/>
    <mergeCell ref="D445:E445"/>
    <mergeCell ref="I445:J445"/>
    <mergeCell ref="D440:E440"/>
    <mergeCell ref="I440:J440"/>
    <mergeCell ref="C441:E441"/>
    <mergeCell ref="I454:J454"/>
    <mergeCell ref="M455:N455"/>
    <mergeCell ref="M456:N456"/>
    <mergeCell ref="I436:J436"/>
    <mergeCell ref="A437:E437"/>
    <mergeCell ref="C468:E468"/>
    <mergeCell ref="I468:J468"/>
    <mergeCell ref="A465:E465"/>
    <mergeCell ref="I465:J465"/>
    <mergeCell ref="C459:E459"/>
    <mergeCell ref="C428:E428"/>
    <mergeCell ref="I428:J428"/>
    <mergeCell ref="C429:E429"/>
    <mergeCell ref="M423:N423"/>
    <mergeCell ref="M424:N424"/>
    <mergeCell ref="M428:N428"/>
    <mergeCell ref="M430:N430"/>
    <mergeCell ref="M431:N431"/>
    <mergeCell ref="D397:E397"/>
    <mergeCell ref="I397:J397"/>
    <mergeCell ref="D394:E394"/>
    <mergeCell ref="I394:J394"/>
    <mergeCell ref="C395:E395"/>
    <mergeCell ref="I395:J395"/>
    <mergeCell ref="M394:N394"/>
    <mergeCell ref="M395:N395"/>
    <mergeCell ref="M396:N396"/>
    <mergeCell ref="M397:N397"/>
    <mergeCell ref="D396:E396"/>
    <mergeCell ref="I396:J396"/>
    <mergeCell ref="B403:E403"/>
    <mergeCell ref="A419:E419"/>
    <mergeCell ref="I419:J419"/>
    <mergeCell ref="A408:E408"/>
    <mergeCell ref="A425:D425"/>
    <mergeCell ref="E425:I425"/>
    <mergeCell ref="J425:N425"/>
    <mergeCell ref="A426:E427"/>
    <mergeCell ref="F426:H426"/>
    <mergeCell ref="I426:N426"/>
    <mergeCell ref="I427:J427"/>
    <mergeCell ref="K427:L427"/>
    <mergeCell ref="B362:E362"/>
    <mergeCell ref="I362:J362"/>
    <mergeCell ref="C364:E364"/>
    <mergeCell ref="I364:J364"/>
    <mergeCell ref="D358:E358"/>
    <mergeCell ref="D359:E359"/>
    <mergeCell ref="D357:E357"/>
    <mergeCell ref="M355:N355"/>
    <mergeCell ref="M356:N356"/>
    <mergeCell ref="C354:E354"/>
    <mergeCell ref="C320:E320"/>
    <mergeCell ref="I320:J320"/>
    <mergeCell ref="D315:E315"/>
    <mergeCell ref="I354:J354"/>
    <mergeCell ref="A345:E345"/>
    <mergeCell ref="I345:J345"/>
    <mergeCell ref="B346:E346"/>
    <mergeCell ref="I346:J346"/>
    <mergeCell ref="A343:E343"/>
    <mergeCell ref="I343:J343"/>
    <mergeCell ref="A344:E344"/>
    <mergeCell ref="I344:J344"/>
    <mergeCell ref="M353:N353"/>
    <mergeCell ref="M354:N354"/>
    <mergeCell ref="D317:E317"/>
    <mergeCell ref="I317:J317"/>
    <mergeCell ref="B319:E319"/>
    <mergeCell ref="I319:J319"/>
    <mergeCell ref="D321:E321"/>
    <mergeCell ref="I321:J321"/>
    <mergeCell ref="M315:N315"/>
    <mergeCell ref="I323:J323"/>
    <mergeCell ref="A336:E336"/>
    <mergeCell ref="I336:J336"/>
    <mergeCell ref="A333:E333"/>
    <mergeCell ref="I333:J333"/>
    <mergeCell ref="M330:N330"/>
    <mergeCell ref="M331:N331"/>
    <mergeCell ref="I324:J324"/>
    <mergeCell ref="A325:E325"/>
    <mergeCell ref="I314:J314"/>
    <mergeCell ref="B309:E309"/>
    <mergeCell ref="I309:J309"/>
    <mergeCell ref="C310:E310"/>
    <mergeCell ref="I310:J310"/>
    <mergeCell ref="M334:N334"/>
    <mergeCell ref="M335:N335"/>
    <mergeCell ref="E326:I326"/>
    <mergeCell ref="J326:N326"/>
    <mergeCell ref="C316:E316"/>
    <mergeCell ref="I316:J316"/>
    <mergeCell ref="A318:E318"/>
    <mergeCell ref="I318:J318"/>
    <mergeCell ref="A327:E328"/>
    <mergeCell ref="F327:H327"/>
    <mergeCell ref="I327:N327"/>
    <mergeCell ref="I328:J328"/>
    <mergeCell ref="K328:L328"/>
    <mergeCell ref="I322:J322"/>
    <mergeCell ref="M328:N328"/>
    <mergeCell ref="A307:E307"/>
    <mergeCell ref="I307:J307"/>
    <mergeCell ref="B308:E308"/>
    <mergeCell ref="I308:J308"/>
    <mergeCell ref="D312:E312"/>
    <mergeCell ref="I312:J312"/>
    <mergeCell ref="M313:N313"/>
    <mergeCell ref="D313:E313"/>
    <mergeCell ref="I313:J313"/>
    <mergeCell ref="C305:E305"/>
    <mergeCell ref="I305:J305"/>
    <mergeCell ref="M314:N314"/>
    <mergeCell ref="D311:E311"/>
    <mergeCell ref="I311:J311"/>
    <mergeCell ref="C314:E314"/>
    <mergeCell ref="M297:N297"/>
    <mergeCell ref="M298:N298"/>
    <mergeCell ref="M299:N299"/>
    <mergeCell ref="M300:N300"/>
    <mergeCell ref="M304:N304"/>
    <mergeCell ref="M305:N305"/>
    <mergeCell ref="A306:E306"/>
    <mergeCell ref="I306:J306"/>
    <mergeCell ref="C300:E300"/>
    <mergeCell ref="I300:J300"/>
    <mergeCell ref="C304:E304"/>
    <mergeCell ref="I304:J304"/>
    <mergeCell ref="A298:E298"/>
    <mergeCell ref="I298:J298"/>
    <mergeCell ref="B299:E299"/>
    <mergeCell ref="I299:J299"/>
    <mergeCell ref="M312:N312"/>
    <mergeCell ref="C296:E296"/>
    <mergeCell ref="I296:J296"/>
    <mergeCell ref="M293:N293"/>
    <mergeCell ref="M294:N294"/>
    <mergeCell ref="M295:N295"/>
    <mergeCell ref="M296:N296"/>
    <mergeCell ref="D292:E292"/>
    <mergeCell ref="I292:J292"/>
    <mergeCell ref="C297:E297"/>
    <mergeCell ref="I297:J297"/>
    <mergeCell ref="B294:E294"/>
    <mergeCell ref="I294:J294"/>
    <mergeCell ref="C295:E295"/>
    <mergeCell ref="I295:J295"/>
    <mergeCell ref="A293:E293"/>
    <mergeCell ref="I293:J293"/>
    <mergeCell ref="I262:J262"/>
    <mergeCell ref="A277:D277"/>
    <mergeCell ref="E277:I277"/>
    <mergeCell ref="J277:N277"/>
    <mergeCell ref="I268:J268"/>
    <mergeCell ref="C274:E274"/>
    <mergeCell ref="A270:E270"/>
    <mergeCell ref="I270:J270"/>
    <mergeCell ref="C265:E265"/>
    <mergeCell ref="C290:E290"/>
    <mergeCell ref="I290:J290"/>
    <mergeCell ref="M286:N286"/>
    <mergeCell ref="M287:N287"/>
    <mergeCell ref="M288:N288"/>
    <mergeCell ref="M289:N289"/>
    <mergeCell ref="M290:N290"/>
    <mergeCell ref="I256:J256"/>
    <mergeCell ref="C247:E247"/>
    <mergeCell ref="I247:J247"/>
    <mergeCell ref="C248:E248"/>
    <mergeCell ref="I248:J248"/>
    <mergeCell ref="I279:J279"/>
    <mergeCell ref="D254:E254"/>
    <mergeCell ref="I254:J254"/>
    <mergeCell ref="A251:D251"/>
    <mergeCell ref="E251:I251"/>
    <mergeCell ref="J251:N251"/>
    <mergeCell ref="F252:H252"/>
    <mergeCell ref="I252:N252"/>
    <mergeCell ref="I249:J249"/>
    <mergeCell ref="M259:N259"/>
    <mergeCell ref="M260:N260"/>
    <mergeCell ref="M261:N261"/>
    <mergeCell ref="I273:J273"/>
    <mergeCell ref="B262:E262"/>
    <mergeCell ref="F278:H278"/>
    <mergeCell ref="I278:N278"/>
    <mergeCell ref="M265:N265"/>
    <mergeCell ref="M266:N266"/>
    <mergeCell ref="M267:N267"/>
    <mergeCell ref="M253:N253"/>
    <mergeCell ref="C288:E288"/>
    <mergeCell ref="I288:J288"/>
    <mergeCell ref="D291:E291"/>
    <mergeCell ref="I291:J291"/>
    <mergeCell ref="D289:E289"/>
    <mergeCell ref="I289:J289"/>
    <mergeCell ref="A286:E286"/>
    <mergeCell ref="I286:J286"/>
    <mergeCell ref="B287:E287"/>
    <mergeCell ref="I287:J287"/>
    <mergeCell ref="A229:E229"/>
    <mergeCell ref="I229:J229"/>
    <mergeCell ref="A230:E230"/>
    <mergeCell ref="I230:J230"/>
    <mergeCell ref="C235:E235"/>
    <mergeCell ref="I235:J235"/>
    <mergeCell ref="C236:E236"/>
    <mergeCell ref="I236:J236"/>
    <mergeCell ref="I259:J259"/>
    <mergeCell ref="I253:J253"/>
    <mergeCell ref="I231:J231"/>
    <mergeCell ref="I239:J239"/>
    <mergeCell ref="B240:E240"/>
    <mergeCell ref="I285:J285"/>
    <mergeCell ref="A282:E282"/>
    <mergeCell ref="C257:E257"/>
    <mergeCell ref="I257:J257"/>
    <mergeCell ref="C258:E258"/>
    <mergeCell ref="I258:J258"/>
    <mergeCell ref="A255:E255"/>
    <mergeCell ref="I255:J255"/>
    <mergeCell ref="B256:E256"/>
    <mergeCell ref="M237:N237"/>
    <mergeCell ref="M238:N238"/>
    <mergeCell ref="M246:N246"/>
    <mergeCell ref="M234:N234"/>
    <mergeCell ref="M235:N235"/>
    <mergeCell ref="M247:N247"/>
    <mergeCell ref="C245:E245"/>
    <mergeCell ref="I245:J245"/>
    <mergeCell ref="D246:E246"/>
    <mergeCell ref="I246:J246"/>
    <mergeCell ref="A243:E243"/>
    <mergeCell ref="I243:J243"/>
    <mergeCell ref="B244:E244"/>
    <mergeCell ref="I244:J244"/>
    <mergeCell ref="C233:E233"/>
    <mergeCell ref="I233:J233"/>
    <mergeCell ref="C234:E234"/>
    <mergeCell ref="I234:J234"/>
    <mergeCell ref="M239:N239"/>
    <mergeCell ref="M240:N240"/>
    <mergeCell ref="M241:N241"/>
    <mergeCell ref="M242:N242"/>
    <mergeCell ref="M243:N243"/>
    <mergeCell ref="M244:N244"/>
    <mergeCell ref="M245:N245"/>
    <mergeCell ref="M236:N236"/>
    <mergeCell ref="I237:J237"/>
    <mergeCell ref="A238:E238"/>
    <mergeCell ref="I238:J238"/>
    <mergeCell ref="I240:J240"/>
    <mergeCell ref="A237:E237"/>
    <mergeCell ref="C210:E210"/>
    <mergeCell ref="I210:J210"/>
    <mergeCell ref="B215:E215"/>
    <mergeCell ref="I215:J215"/>
    <mergeCell ref="C216:E216"/>
    <mergeCell ref="I216:J216"/>
    <mergeCell ref="M187:N187"/>
    <mergeCell ref="M188:N188"/>
    <mergeCell ref="M189:N189"/>
    <mergeCell ref="M190:N190"/>
    <mergeCell ref="A221:E221"/>
    <mergeCell ref="I221:J221"/>
    <mergeCell ref="A219:E219"/>
    <mergeCell ref="I219:J219"/>
    <mergeCell ref="I228:J228"/>
    <mergeCell ref="K203:L203"/>
    <mergeCell ref="M194:N194"/>
    <mergeCell ref="M195:N195"/>
    <mergeCell ref="M196:N196"/>
    <mergeCell ref="M197:N197"/>
    <mergeCell ref="M203:N203"/>
    <mergeCell ref="M198:N198"/>
    <mergeCell ref="M218:N218"/>
    <mergeCell ref="M212:N212"/>
    <mergeCell ref="M211:N211"/>
    <mergeCell ref="M213:N213"/>
    <mergeCell ref="A192:E192"/>
    <mergeCell ref="I192:J192"/>
    <mergeCell ref="A218:E218"/>
    <mergeCell ref="I218:J218"/>
    <mergeCell ref="I196:J196"/>
    <mergeCell ref="D205:E205"/>
    <mergeCell ref="A201:D201"/>
    <mergeCell ref="E201:I201"/>
    <mergeCell ref="J201:N201"/>
    <mergeCell ref="A193:E193"/>
    <mergeCell ref="I193:J193"/>
    <mergeCell ref="I202:N202"/>
    <mergeCell ref="I203:J203"/>
    <mergeCell ref="I206:J206"/>
    <mergeCell ref="D199:E199"/>
    <mergeCell ref="I199:J199"/>
    <mergeCell ref="C204:E204"/>
    <mergeCell ref="I204:J204"/>
    <mergeCell ref="B197:E197"/>
    <mergeCell ref="I197:J197"/>
    <mergeCell ref="C198:E198"/>
    <mergeCell ref="B209:E209"/>
    <mergeCell ref="I209:J209"/>
    <mergeCell ref="I205:J205"/>
    <mergeCell ref="D206:E206"/>
    <mergeCell ref="D160:E160"/>
    <mergeCell ref="I160:J160"/>
    <mergeCell ref="C158:E158"/>
    <mergeCell ref="I158:J158"/>
    <mergeCell ref="D159:E159"/>
    <mergeCell ref="I159:J159"/>
    <mergeCell ref="B168:E168"/>
    <mergeCell ref="A194:E194"/>
    <mergeCell ref="I194:J194"/>
    <mergeCell ref="A220:E220"/>
    <mergeCell ref="I220:J220"/>
    <mergeCell ref="D207:E207"/>
    <mergeCell ref="I207:J207"/>
    <mergeCell ref="C187:E187"/>
    <mergeCell ref="I187:J187"/>
    <mergeCell ref="A188:E188"/>
    <mergeCell ref="A183:E183"/>
    <mergeCell ref="I183:J183"/>
    <mergeCell ref="D191:E191"/>
    <mergeCell ref="I191:J191"/>
    <mergeCell ref="I188:J188"/>
    <mergeCell ref="A181:E181"/>
    <mergeCell ref="I181:J181"/>
    <mergeCell ref="A182:E182"/>
    <mergeCell ref="I182:J182"/>
    <mergeCell ref="A179:E179"/>
    <mergeCell ref="I179:J179"/>
    <mergeCell ref="I168:J168"/>
    <mergeCell ref="I198:J198"/>
    <mergeCell ref="A195:E195"/>
    <mergeCell ref="I195:J195"/>
    <mergeCell ref="B196:E196"/>
    <mergeCell ref="I137:J137"/>
    <mergeCell ref="D138:E138"/>
    <mergeCell ref="I138:J138"/>
    <mergeCell ref="C135:E135"/>
    <mergeCell ref="I135:J135"/>
    <mergeCell ref="M136:N136"/>
    <mergeCell ref="M137:N137"/>
    <mergeCell ref="M145:N145"/>
    <mergeCell ref="I140:J140"/>
    <mergeCell ref="M146:N146"/>
    <mergeCell ref="M147:N147"/>
    <mergeCell ref="M148:N148"/>
    <mergeCell ref="A154:E154"/>
    <mergeCell ref="A155:E155"/>
    <mergeCell ref="I155:J155"/>
    <mergeCell ref="B156:E156"/>
    <mergeCell ref="I156:J156"/>
    <mergeCell ref="M155:N155"/>
    <mergeCell ref="M156:N156"/>
    <mergeCell ref="D74:E74"/>
    <mergeCell ref="I74:J74"/>
    <mergeCell ref="M149:N149"/>
    <mergeCell ref="I154:J154"/>
    <mergeCell ref="M161:N161"/>
    <mergeCell ref="M166:N166"/>
    <mergeCell ref="M167:N167"/>
    <mergeCell ref="M168:N168"/>
    <mergeCell ref="M169:N169"/>
    <mergeCell ref="M170:N170"/>
    <mergeCell ref="M171:N171"/>
    <mergeCell ref="D170:E170"/>
    <mergeCell ref="I170:J170"/>
    <mergeCell ref="M174:N174"/>
    <mergeCell ref="M175:N175"/>
    <mergeCell ref="C129:E129"/>
    <mergeCell ref="I129:J129"/>
    <mergeCell ref="C125:E125"/>
    <mergeCell ref="I125:J125"/>
    <mergeCell ref="I128:J128"/>
    <mergeCell ref="B146:E146"/>
    <mergeCell ref="I146:J146"/>
    <mergeCell ref="C147:E147"/>
    <mergeCell ref="I147:J147"/>
    <mergeCell ref="D136:E136"/>
    <mergeCell ref="I136:J136"/>
    <mergeCell ref="C175:E175"/>
    <mergeCell ref="I175:J175"/>
    <mergeCell ref="D163:E163"/>
    <mergeCell ref="I163:J163"/>
    <mergeCell ref="A171:E171"/>
    <mergeCell ref="I171:J171"/>
    <mergeCell ref="D75:E75"/>
    <mergeCell ref="F102:H102"/>
    <mergeCell ref="I102:N102"/>
    <mergeCell ref="I75:J75"/>
    <mergeCell ref="D80:E80"/>
    <mergeCell ref="A95:E95"/>
    <mergeCell ref="I95:J95"/>
    <mergeCell ref="A96:E96"/>
    <mergeCell ref="I96:J96"/>
    <mergeCell ref="D90:E90"/>
    <mergeCell ref="I90:J90"/>
    <mergeCell ref="D92:E92"/>
    <mergeCell ref="A76:D76"/>
    <mergeCell ref="E76:I76"/>
    <mergeCell ref="J76:N76"/>
    <mergeCell ref="C84:E84"/>
    <mergeCell ref="I84:J84"/>
    <mergeCell ref="K78:L78"/>
    <mergeCell ref="I78:J78"/>
    <mergeCell ref="C81:E81"/>
    <mergeCell ref="I81:J81"/>
    <mergeCell ref="M87:N87"/>
    <mergeCell ref="M88:N88"/>
    <mergeCell ref="I79:J79"/>
    <mergeCell ref="F77:H77"/>
    <mergeCell ref="I77:N77"/>
    <mergeCell ref="I80:J80"/>
    <mergeCell ref="D89:E89"/>
    <mergeCell ref="I89:J89"/>
    <mergeCell ref="D85:E85"/>
    <mergeCell ref="C88:E88"/>
    <mergeCell ref="I88:J88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D73:E73"/>
    <mergeCell ref="I73:J73"/>
    <mergeCell ref="B64:E64"/>
    <mergeCell ref="I64:J64"/>
    <mergeCell ref="B65:E65"/>
    <mergeCell ref="I65:J65"/>
    <mergeCell ref="A62:E62"/>
    <mergeCell ref="I62:J62"/>
    <mergeCell ref="A63:E63"/>
    <mergeCell ref="I63:J63"/>
    <mergeCell ref="C66:E66"/>
    <mergeCell ref="I66:J66"/>
    <mergeCell ref="C59:E59"/>
    <mergeCell ref="I59:J59"/>
    <mergeCell ref="C56:E56"/>
    <mergeCell ref="I56:J56"/>
    <mergeCell ref="C57:E57"/>
    <mergeCell ref="I57:J57"/>
    <mergeCell ref="A54:E54"/>
    <mergeCell ref="I54:J54"/>
    <mergeCell ref="B55:E55"/>
    <mergeCell ref="I55:J55"/>
    <mergeCell ref="M55:N55"/>
    <mergeCell ref="M56:N56"/>
    <mergeCell ref="M57:N57"/>
    <mergeCell ref="M58:N58"/>
    <mergeCell ref="M59:N59"/>
    <mergeCell ref="M54:N54"/>
    <mergeCell ref="D67:E67"/>
    <mergeCell ref="I67:J67"/>
    <mergeCell ref="C60:E60"/>
    <mergeCell ref="I60:J60"/>
    <mergeCell ref="C61:E61"/>
    <mergeCell ref="I61:J61"/>
    <mergeCell ref="M65:N65"/>
    <mergeCell ref="D48:E48"/>
    <mergeCell ref="I48:J48"/>
    <mergeCell ref="D45:E45"/>
    <mergeCell ref="I45:J45"/>
    <mergeCell ref="D43:E43"/>
    <mergeCell ref="I43:J43"/>
    <mergeCell ref="D44:E44"/>
    <mergeCell ref="I44:J44"/>
    <mergeCell ref="D50:E50"/>
    <mergeCell ref="I50:J50"/>
    <mergeCell ref="D49:E49"/>
    <mergeCell ref="I49:J49"/>
    <mergeCell ref="A51:D51"/>
    <mergeCell ref="E51:I51"/>
    <mergeCell ref="J51:N51"/>
    <mergeCell ref="F52:H52"/>
    <mergeCell ref="I52:N52"/>
    <mergeCell ref="D46:E46"/>
    <mergeCell ref="I46:J46"/>
    <mergeCell ref="M46:N46"/>
    <mergeCell ref="I53:J53"/>
    <mergeCell ref="K53:L53"/>
    <mergeCell ref="M49:N49"/>
    <mergeCell ref="M53:N53"/>
    <mergeCell ref="M50:N50"/>
    <mergeCell ref="C58:E58"/>
    <mergeCell ref="I58:J58"/>
    <mergeCell ref="M31:N31"/>
    <mergeCell ref="I42:J42"/>
    <mergeCell ref="C39:E39"/>
    <mergeCell ref="I39:J39"/>
    <mergeCell ref="C40:E40"/>
    <mergeCell ref="I40:J40"/>
    <mergeCell ref="C37:E37"/>
    <mergeCell ref="I37:J37"/>
    <mergeCell ref="D38:E38"/>
    <mergeCell ref="I38:J38"/>
    <mergeCell ref="D47:E47"/>
    <mergeCell ref="I47:J47"/>
    <mergeCell ref="D41:E41"/>
    <mergeCell ref="I41:J41"/>
    <mergeCell ref="D42:E42"/>
    <mergeCell ref="A35:E35"/>
    <mergeCell ref="I35:J35"/>
    <mergeCell ref="B36:E36"/>
    <mergeCell ref="I36:J36"/>
    <mergeCell ref="C33:E33"/>
    <mergeCell ref="I33:J33"/>
    <mergeCell ref="C34:E34"/>
    <mergeCell ref="I34:J34"/>
    <mergeCell ref="C31:E31"/>
    <mergeCell ref="I31:J31"/>
    <mergeCell ref="C32:E32"/>
    <mergeCell ref="I32:J32"/>
    <mergeCell ref="M32:N32"/>
    <mergeCell ref="M33:N33"/>
    <mergeCell ref="M34:N34"/>
    <mergeCell ref="M35:N35"/>
    <mergeCell ref="M36:N36"/>
    <mergeCell ref="I22:J22"/>
    <mergeCell ref="C23:E23"/>
    <mergeCell ref="I23:J23"/>
    <mergeCell ref="A26:D26"/>
    <mergeCell ref="E26:I26"/>
    <mergeCell ref="J26:N26"/>
    <mergeCell ref="F27:H27"/>
    <mergeCell ref="I27:N27"/>
    <mergeCell ref="M22:N22"/>
    <mergeCell ref="M23:N23"/>
    <mergeCell ref="M24:N24"/>
    <mergeCell ref="M25:N25"/>
    <mergeCell ref="M28:N28"/>
    <mergeCell ref="M29:N29"/>
    <mergeCell ref="M30:N30"/>
    <mergeCell ref="I28:J28"/>
    <mergeCell ref="K28:L28"/>
    <mergeCell ref="B29:E29"/>
    <mergeCell ref="I29:J29"/>
    <mergeCell ref="M9:N9"/>
    <mergeCell ref="M10:N10"/>
    <mergeCell ref="M11:N11"/>
    <mergeCell ref="M12:N12"/>
    <mergeCell ref="M13:N13"/>
    <mergeCell ref="M14:N14"/>
    <mergeCell ref="M15:N15"/>
    <mergeCell ref="C20:E20"/>
    <mergeCell ref="I20:J20"/>
    <mergeCell ref="C21:E21"/>
    <mergeCell ref="I21:J21"/>
    <mergeCell ref="B18:E18"/>
    <mergeCell ref="I18:J18"/>
    <mergeCell ref="C19:E19"/>
    <mergeCell ref="I19:J19"/>
    <mergeCell ref="C16:E16"/>
    <mergeCell ref="I16:J16"/>
    <mergeCell ref="A17:E17"/>
    <mergeCell ref="I17:J17"/>
    <mergeCell ref="M16:N16"/>
    <mergeCell ref="M17:N17"/>
    <mergeCell ref="M18:N18"/>
    <mergeCell ref="M19:N19"/>
    <mergeCell ref="M20:N20"/>
    <mergeCell ref="M21:N21"/>
    <mergeCell ref="A2:N2"/>
    <mergeCell ref="A3:N3"/>
    <mergeCell ref="C93:E93"/>
    <mergeCell ref="I93:J93"/>
    <mergeCell ref="D94:E94"/>
    <mergeCell ref="I94:J94"/>
    <mergeCell ref="A8:E8"/>
    <mergeCell ref="I8:J8"/>
    <mergeCell ref="A9:E9"/>
    <mergeCell ref="I9:J9"/>
    <mergeCell ref="F6:H6"/>
    <mergeCell ref="I6:N6"/>
    <mergeCell ref="I7:J7"/>
    <mergeCell ref="K7:L7"/>
    <mergeCell ref="A4:N4"/>
    <mergeCell ref="A5:D5"/>
    <mergeCell ref="E5:I5"/>
    <mergeCell ref="J5:N5"/>
    <mergeCell ref="C14:E14"/>
    <mergeCell ref="I14:J14"/>
    <mergeCell ref="C15:E15"/>
    <mergeCell ref="I15:J15"/>
    <mergeCell ref="C12:E12"/>
    <mergeCell ref="I12:J12"/>
    <mergeCell ref="C13:E13"/>
    <mergeCell ref="I13:J13"/>
    <mergeCell ref="B10:E10"/>
    <mergeCell ref="I10:J10"/>
    <mergeCell ref="B11:E11"/>
    <mergeCell ref="I11:J11"/>
    <mergeCell ref="M7:N7"/>
    <mergeCell ref="M8:N8"/>
    <mergeCell ref="I103:J103"/>
    <mergeCell ref="K103:L103"/>
    <mergeCell ref="M109:N109"/>
    <mergeCell ref="M110:N110"/>
    <mergeCell ref="M111:N111"/>
    <mergeCell ref="M112:N112"/>
    <mergeCell ref="A113:E113"/>
    <mergeCell ref="I113:J113"/>
    <mergeCell ref="A110:E110"/>
    <mergeCell ref="I110:J110"/>
    <mergeCell ref="C124:E124"/>
    <mergeCell ref="I124:J124"/>
    <mergeCell ref="M119:N119"/>
    <mergeCell ref="M120:N120"/>
    <mergeCell ref="M121:N121"/>
    <mergeCell ref="M122:N122"/>
    <mergeCell ref="M123:N123"/>
    <mergeCell ref="M124:N124"/>
    <mergeCell ref="I123:J123"/>
    <mergeCell ref="A120:E120"/>
    <mergeCell ref="I120:J120"/>
    <mergeCell ref="A121:E121"/>
    <mergeCell ref="I121:J121"/>
    <mergeCell ref="I107:J107"/>
    <mergeCell ref="I118:J118"/>
    <mergeCell ref="C108:E108"/>
    <mergeCell ref="B122:E122"/>
    <mergeCell ref="I122:J122"/>
    <mergeCell ref="B123:E123"/>
    <mergeCell ref="A104:E104"/>
    <mergeCell ref="I112:J112"/>
    <mergeCell ref="I108:J108"/>
    <mergeCell ref="I82:J82"/>
    <mergeCell ref="D82:E82"/>
    <mergeCell ref="C116:E116"/>
    <mergeCell ref="I116:J116"/>
    <mergeCell ref="A101:D101"/>
    <mergeCell ref="E101:I101"/>
    <mergeCell ref="J101:N101"/>
    <mergeCell ref="M97:N97"/>
    <mergeCell ref="M98:N98"/>
    <mergeCell ref="M99:N99"/>
    <mergeCell ref="M100:N100"/>
    <mergeCell ref="M103:N103"/>
    <mergeCell ref="M104:N104"/>
    <mergeCell ref="M105:N105"/>
    <mergeCell ref="M106:N106"/>
    <mergeCell ref="M107:N107"/>
    <mergeCell ref="M108:N108"/>
    <mergeCell ref="M116:N116"/>
    <mergeCell ref="M94:N94"/>
    <mergeCell ref="B114:E114"/>
    <mergeCell ref="I114:J114"/>
    <mergeCell ref="B115:E115"/>
    <mergeCell ref="M95:N95"/>
    <mergeCell ref="I83:J83"/>
    <mergeCell ref="M83:N83"/>
    <mergeCell ref="I86:J86"/>
    <mergeCell ref="I85:J85"/>
    <mergeCell ref="C99:E99"/>
    <mergeCell ref="I99:J99"/>
    <mergeCell ref="D100:E100"/>
    <mergeCell ref="I100:J100"/>
    <mergeCell ref="I92:J92"/>
    <mergeCell ref="D109:E109"/>
    <mergeCell ref="I109:J109"/>
    <mergeCell ref="J126:N126"/>
    <mergeCell ref="C117:E117"/>
    <mergeCell ref="I117:J117"/>
    <mergeCell ref="C118:E118"/>
    <mergeCell ref="C150:E150"/>
    <mergeCell ref="M134:N134"/>
    <mergeCell ref="M135:N135"/>
    <mergeCell ref="C144:E144"/>
    <mergeCell ref="I144:J144"/>
    <mergeCell ref="A145:E145"/>
    <mergeCell ref="I145:J145"/>
    <mergeCell ref="B142:E142"/>
    <mergeCell ref="I142:J142"/>
    <mergeCell ref="C143:E143"/>
    <mergeCell ref="I141:J141"/>
    <mergeCell ref="M113:N113"/>
    <mergeCell ref="A131:E131"/>
    <mergeCell ref="F127:H127"/>
    <mergeCell ref="M125:N125"/>
    <mergeCell ref="M128:N128"/>
    <mergeCell ref="M129:N129"/>
    <mergeCell ref="M130:N130"/>
    <mergeCell ref="M131:N131"/>
    <mergeCell ref="M144:N144"/>
    <mergeCell ref="I127:N127"/>
    <mergeCell ref="M114:N114"/>
    <mergeCell ref="M115:N115"/>
    <mergeCell ref="I131:J131"/>
    <mergeCell ref="I132:J132"/>
    <mergeCell ref="I148:J148"/>
    <mergeCell ref="D166:E166"/>
    <mergeCell ref="I166:J166"/>
    <mergeCell ref="M158:N158"/>
    <mergeCell ref="M162:N162"/>
    <mergeCell ref="M178:N178"/>
    <mergeCell ref="M172:N172"/>
    <mergeCell ref="D87:E87"/>
    <mergeCell ref="I143:J143"/>
    <mergeCell ref="C140:E140"/>
    <mergeCell ref="C119:E119"/>
    <mergeCell ref="I115:J115"/>
    <mergeCell ref="A111:E111"/>
    <mergeCell ref="A105:E105"/>
    <mergeCell ref="K228:L228"/>
    <mergeCell ref="B231:E231"/>
    <mergeCell ref="M117:N117"/>
    <mergeCell ref="M118:N118"/>
    <mergeCell ref="I87:J87"/>
    <mergeCell ref="I111:J111"/>
    <mergeCell ref="I104:J104"/>
    <mergeCell ref="I105:J105"/>
    <mergeCell ref="B186:E186"/>
    <mergeCell ref="I186:J186"/>
    <mergeCell ref="B97:E97"/>
    <mergeCell ref="I97:J97"/>
    <mergeCell ref="B98:E98"/>
    <mergeCell ref="I98:J98"/>
    <mergeCell ref="B106:E106"/>
    <mergeCell ref="I106:J106"/>
    <mergeCell ref="B107:E107"/>
    <mergeCell ref="I119:J119"/>
    <mergeCell ref="A141:E141"/>
    <mergeCell ref="D249:E249"/>
    <mergeCell ref="M206:N206"/>
    <mergeCell ref="A226:D226"/>
    <mergeCell ref="E226:I226"/>
    <mergeCell ref="J226:N226"/>
    <mergeCell ref="F227:H227"/>
    <mergeCell ref="I227:N227"/>
    <mergeCell ref="A208:E208"/>
    <mergeCell ref="I208:J208"/>
    <mergeCell ref="A213:E213"/>
    <mergeCell ref="I213:J213"/>
    <mergeCell ref="A212:E212"/>
    <mergeCell ref="I212:J212"/>
    <mergeCell ref="M214:N214"/>
    <mergeCell ref="M215:N215"/>
    <mergeCell ref="M216:N216"/>
    <mergeCell ref="M217:N217"/>
    <mergeCell ref="M228:N228"/>
    <mergeCell ref="M221:N221"/>
    <mergeCell ref="I214:J214"/>
    <mergeCell ref="B232:E232"/>
    <mergeCell ref="I232:J232"/>
    <mergeCell ref="C241:E241"/>
    <mergeCell ref="I241:J241"/>
    <mergeCell ref="C242:E242"/>
    <mergeCell ref="I242:J242"/>
    <mergeCell ref="B239:E239"/>
    <mergeCell ref="D217:E217"/>
    <mergeCell ref="I217:J217"/>
    <mergeCell ref="C211:E211"/>
    <mergeCell ref="I211:J211"/>
    <mergeCell ref="B214:E214"/>
    <mergeCell ref="A260:E260"/>
    <mergeCell ref="I260:J260"/>
    <mergeCell ref="A269:E269"/>
    <mergeCell ref="C263:E263"/>
    <mergeCell ref="I263:J263"/>
    <mergeCell ref="B261:E261"/>
    <mergeCell ref="I261:J261"/>
    <mergeCell ref="I275:J275"/>
    <mergeCell ref="C280:E280"/>
    <mergeCell ref="I280:J280"/>
    <mergeCell ref="C273:E273"/>
    <mergeCell ref="I315:J315"/>
    <mergeCell ref="M248:N248"/>
    <mergeCell ref="M249:N249"/>
    <mergeCell ref="B338:E338"/>
    <mergeCell ref="I338:J338"/>
    <mergeCell ref="M282:N282"/>
    <mergeCell ref="M264:N264"/>
    <mergeCell ref="M316:N316"/>
    <mergeCell ref="M317:N317"/>
    <mergeCell ref="M318:N318"/>
    <mergeCell ref="M319:N319"/>
    <mergeCell ref="I284:J284"/>
    <mergeCell ref="A259:E259"/>
    <mergeCell ref="M262:N262"/>
    <mergeCell ref="M292:N292"/>
    <mergeCell ref="M271:N271"/>
    <mergeCell ref="M272:N272"/>
    <mergeCell ref="M273:N273"/>
    <mergeCell ref="M274:N274"/>
    <mergeCell ref="M275:N275"/>
    <mergeCell ref="M279:N279"/>
    <mergeCell ref="C285:E285"/>
    <mergeCell ref="M283:N283"/>
    <mergeCell ref="M284:N284"/>
    <mergeCell ref="M285:N285"/>
    <mergeCell ref="C275:E275"/>
    <mergeCell ref="M269:N269"/>
    <mergeCell ref="M270:N270"/>
    <mergeCell ref="B284:E284"/>
    <mergeCell ref="I282:J282"/>
    <mergeCell ref="B283:E283"/>
    <mergeCell ref="I283:J283"/>
    <mergeCell ref="A281:E281"/>
    <mergeCell ref="I281:J281"/>
    <mergeCell ref="A267:E267"/>
    <mergeCell ref="I267:J267"/>
    <mergeCell ref="A268:E268"/>
    <mergeCell ref="D264:E264"/>
    <mergeCell ref="I264:J264"/>
    <mergeCell ref="M280:N280"/>
    <mergeCell ref="M281:N281"/>
    <mergeCell ref="I265:J265"/>
    <mergeCell ref="D266:E266"/>
    <mergeCell ref="I266:J266"/>
    <mergeCell ref="I274:J274"/>
    <mergeCell ref="B271:E271"/>
    <mergeCell ref="I271:J271"/>
    <mergeCell ref="B272:E272"/>
    <mergeCell ref="I272:J272"/>
    <mergeCell ref="K279:L279"/>
    <mergeCell ref="I269:J269"/>
    <mergeCell ref="M472:N472"/>
    <mergeCell ref="M390:N390"/>
    <mergeCell ref="M429:N429"/>
    <mergeCell ref="M391:N391"/>
    <mergeCell ref="M392:N392"/>
    <mergeCell ref="M366:N366"/>
    <mergeCell ref="M381:N381"/>
    <mergeCell ref="M362:N362"/>
    <mergeCell ref="M363:N363"/>
    <mergeCell ref="M364:N364"/>
    <mergeCell ref="M398:N398"/>
    <mergeCell ref="M403:N403"/>
    <mergeCell ref="M404:N404"/>
    <mergeCell ref="I416:J416"/>
    <mergeCell ref="I434:J434"/>
    <mergeCell ref="I358:J358"/>
    <mergeCell ref="I359:J359"/>
    <mergeCell ref="M373:N373"/>
    <mergeCell ref="I371:J371"/>
    <mergeCell ref="I372:J372"/>
    <mergeCell ref="I386:J386"/>
    <mergeCell ref="I374:J374"/>
    <mergeCell ref="I373:J373"/>
    <mergeCell ref="I382:J382"/>
    <mergeCell ref="I411:J411"/>
    <mergeCell ref="M433:N433"/>
    <mergeCell ref="M434:N434"/>
    <mergeCell ref="M435:N435"/>
    <mergeCell ref="I431:J431"/>
    <mergeCell ref="M377:N377"/>
    <mergeCell ref="I376:N376"/>
    <mergeCell ref="I377:J377"/>
    <mergeCell ref="A334:E334"/>
    <mergeCell ref="A386:E386"/>
    <mergeCell ref="A374:E374"/>
    <mergeCell ref="A373:E373"/>
    <mergeCell ref="C382:E382"/>
    <mergeCell ref="C383:E383"/>
    <mergeCell ref="B380:E380"/>
    <mergeCell ref="C363:E363"/>
    <mergeCell ref="I363:J363"/>
    <mergeCell ref="D360:E360"/>
    <mergeCell ref="I360:J360"/>
    <mergeCell ref="A361:E361"/>
    <mergeCell ref="I361:J361"/>
    <mergeCell ref="M360:N360"/>
    <mergeCell ref="M361:N361"/>
    <mergeCell ref="M344:N344"/>
    <mergeCell ref="M345:N345"/>
    <mergeCell ref="M346:N346"/>
    <mergeCell ref="A371:E371"/>
    <mergeCell ref="A372:E372"/>
    <mergeCell ref="I356:J356"/>
    <mergeCell ref="M382:N382"/>
    <mergeCell ref="M383:N383"/>
    <mergeCell ref="M384:N384"/>
    <mergeCell ref="I357:J357"/>
    <mergeCell ref="A341:E341"/>
    <mergeCell ref="I341:J341"/>
    <mergeCell ref="A342:E342"/>
    <mergeCell ref="C356:E356"/>
    <mergeCell ref="M372:N372"/>
    <mergeCell ref="A335:E335"/>
    <mergeCell ref="I335:J335"/>
    <mergeCell ref="I658:J658"/>
    <mergeCell ref="B655:E655"/>
    <mergeCell ref="I655:J655"/>
    <mergeCell ref="B656:E656"/>
    <mergeCell ref="M509:N509"/>
    <mergeCell ref="M510:N510"/>
    <mergeCell ref="M511:N511"/>
    <mergeCell ref="M512:N512"/>
    <mergeCell ref="M513:N513"/>
    <mergeCell ref="M514:N514"/>
    <mergeCell ref="M515:N515"/>
    <mergeCell ref="D567:E567"/>
    <mergeCell ref="M536:N536"/>
    <mergeCell ref="M553:N553"/>
    <mergeCell ref="D528:E528"/>
    <mergeCell ref="I528:J528"/>
    <mergeCell ref="D540:E540"/>
    <mergeCell ref="I540:J540"/>
    <mergeCell ref="D534:E534"/>
    <mergeCell ref="D530:E530"/>
    <mergeCell ref="I548:J548"/>
    <mergeCell ref="D563:E563"/>
    <mergeCell ref="I510:J510"/>
    <mergeCell ref="I514:J514"/>
    <mergeCell ref="D542:E542"/>
    <mergeCell ref="I541:J541"/>
    <mergeCell ref="M529:N529"/>
    <mergeCell ref="M530:N530"/>
    <mergeCell ref="D522:E522"/>
    <mergeCell ref="A511:E511"/>
    <mergeCell ref="B512:E512"/>
    <mergeCell ref="B513:E513"/>
    <mergeCell ref="D487:E487"/>
    <mergeCell ref="D486:E486"/>
    <mergeCell ref="A497:E497"/>
    <mergeCell ref="D494:E494"/>
    <mergeCell ref="D491:E491"/>
    <mergeCell ref="A496:E496"/>
    <mergeCell ref="M374:N374"/>
    <mergeCell ref="M378:N378"/>
    <mergeCell ref="M379:N379"/>
    <mergeCell ref="M380:N380"/>
    <mergeCell ref="M365:N365"/>
    <mergeCell ref="C339:E339"/>
    <mergeCell ref="I339:J339"/>
    <mergeCell ref="A340:E340"/>
    <mergeCell ref="I340:J340"/>
    <mergeCell ref="I355:J355"/>
    <mergeCell ref="M408:N408"/>
    <mergeCell ref="M409:N409"/>
    <mergeCell ref="M410:N410"/>
    <mergeCell ref="M411:N411"/>
    <mergeCell ref="M412:N412"/>
    <mergeCell ref="M418:N418"/>
    <mergeCell ref="M419:N419"/>
    <mergeCell ref="M420:N420"/>
    <mergeCell ref="M421:N421"/>
    <mergeCell ref="M422:N422"/>
    <mergeCell ref="M436:N436"/>
    <mergeCell ref="M437:N437"/>
    <mergeCell ref="E475:I475"/>
    <mergeCell ref="B409:E409"/>
    <mergeCell ref="B353:E353"/>
    <mergeCell ref="I353:J353"/>
    <mergeCell ref="B337:E337"/>
    <mergeCell ref="I337:J337"/>
    <mergeCell ref="B132:E132"/>
    <mergeCell ref="C148:E148"/>
    <mergeCell ref="C149:E149"/>
    <mergeCell ref="I149:J149"/>
    <mergeCell ref="C133:E133"/>
    <mergeCell ref="I133:J133"/>
    <mergeCell ref="M371:N371"/>
    <mergeCell ref="A780:E780"/>
    <mergeCell ref="I780:J780"/>
    <mergeCell ref="F726:H726"/>
    <mergeCell ref="I726:N726"/>
    <mergeCell ref="I727:J727"/>
    <mergeCell ref="K727:L727"/>
    <mergeCell ref="A750:D750"/>
    <mergeCell ref="E750:I750"/>
    <mergeCell ref="J750:N750"/>
    <mergeCell ref="F751:H751"/>
    <mergeCell ref="I751:N751"/>
    <mergeCell ref="I752:J752"/>
    <mergeCell ref="K752:L752"/>
    <mergeCell ref="A742:E742"/>
    <mergeCell ref="I742:J742"/>
    <mergeCell ref="B743:E743"/>
    <mergeCell ref="I743:J743"/>
    <mergeCell ref="A741:E741"/>
    <mergeCell ref="I741:J741"/>
    <mergeCell ref="C736:E736"/>
    <mergeCell ref="I736:J736"/>
    <mergeCell ref="D737:E737"/>
    <mergeCell ref="I737:J737"/>
    <mergeCell ref="A730:E730"/>
    <mergeCell ref="I730:J730"/>
    <mergeCell ref="M780:N780"/>
    <mergeCell ref="A751:E752"/>
    <mergeCell ref="C760:E760"/>
    <mergeCell ref="I760:J760"/>
    <mergeCell ref="M760:N760"/>
    <mergeCell ref="M769:N769"/>
    <mergeCell ref="A748:E748"/>
    <mergeCell ref="M78:N78"/>
    <mergeCell ref="M73:N73"/>
    <mergeCell ref="M74:N74"/>
    <mergeCell ref="M75:N75"/>
    <mergeCell ref="M80:N80"/>
    <mergeCell ref="M81:N81"/>
    <mergeCell ref="M82:N82"/>
    <mergeCell ref="M84:N84"/>
    <mergeCell ref="M85:N85"/>
    <mergeCell ref="M86:N86"/>
    <mergeCell ref="M89:N89"/>
    <mergeCell ref="M90:N90"/>
    <mergeCell ref="M92:N92"/>
    <mergeCell ref="M93:N93"/>
    <mergeCell ref="K128:L128"/>
    <mergeCell ref="I666:J666"/>
    <mergeCell ref="M96:N96"/>
    <mergeCell ref="M138:N138"/>
    <mergeCell ref="M139:N139"/>
    <mergeCell ref="M140:N140"/>
    <mergeCell ref="M141:N141"/>
    <mergeCell ref="M142:N142"/>
    <mergeCell ref="M143:N143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7:N47"/>
    <mergeCell ref="M48:N48"/>
    <mergeCell ref="M71:N71"/>
    <mergeCell ref="M72:N72"/>
    <mergeCell ref="M66:N66"/>
    <mergeCell ref="M67:N67"/>
    <mergeCell ref="M68:N68"/>
    <mergeCell ref="M69:N69"/>
    <mergeCell ref="M70:N70"/>
    <mergeCell ref="M60:N60"/>
    <mergeCell ref="M61:N61"/>
    <mergeCell ref="M62:N62"/>
    <mergeCell ref="M63:N63"/>
    <mergeCell ref="M64:N64"/>
    <mergeCell ref="M157:N157"/>
    <mergeCell ref="I150:J150"/>
    <mergeCell ref="M132:N132"/>
    <mergeCell ref="M133:N133"/>
    <mergeCell ref="M150:N150"/>
    <mergeCell ref="M153:N153"/>
    <mergeCell ref="M154:N154"/>
    <mergeCell ref="E151:I151"/>
    <mergeCell ref="J151:N151"/>
    <mergeCell ref="F152:H152"/>
    <mergeCell ref="I152:N152"/>
    <mergeCell ref="I153:J153"/>
    <mergeCell ref="K153:L153"/>
    <mergeCell ref="I178:J178"/>
    <mergeCell ref="J176:N176"/>
    <mergeCell ref="B173:E173"/>
    <mergeCell ref="I173:J173"/>
    <mergeCell ref="A167:E167"/>
    <mergeCell ref="I167:J167"/>
    <mergeCell ref="C161:E161"/>
    <mergeCell ref="I161:J161"/>
    <mergeCell ref="D162:E162"/>
    <mergeCell ref="M160:N160"/>
    <mergeCell ref="I162:J162"/>
    <mergeCell ref="A176:D176"/>
    <mergeCell ref="D134:E134"/>
    <mergeCell ref="I134:J134"/>
    <mergeCell ref="D139:E139"/>
    <mergeCell ref="I139:J139"/>
    <mergeCell ref="D137:E137"/>
    <mergeCell ref="M163:N163"/>
    <mergeCell ref="M159:N159"/>
    <mergeCell ref="I334:J334"/>
    <mergeCell ref="I331:J331"/>
    <mergeCell ref="I332:J332"/>
    <mergeCell ref="I330:J330"/>
    <mergeCell ref="M336:N336"/>
    <mergeCell ref="M337:N337"/>
    <mergeCell ref="M320:N320"/>
    <mergeCell ref="I383:J383"/>
    <mergeCell ref="M191:N191"/>
    <mergeCell ref="M192:N192"/>
    <mergeCell ref="M193:N193"/>
    <mergeCell ref="M207:N207"/>
    <mergeCell ref="M208:N208"/>
    <mergeCell ref="M209:N209"/>
    <mergeCell ref="M210:N210"/>
    <mergeCell ref="M254:N254"/>
    <mergeCell ref="M255:N255"/>
    <mergeCell ref="M256:N256"/>
    <mergeCell ref="M306:N306"/>
    <mergeCell ref="M307:N307"/>
    <mergeCell ref="M308:N308"/>
    <mergeCell ref="M309:N309"/>
    <mergeCell ref="M310:N310"/>
    <mergeCell ref="M311:N311"/>
    <mergeCell ref="M258:N258"/>
    <mergeCell ref="M321:N321"/>
    <mergeCell ref="M199:N199"/>
    <mergeCell ref="M204:N204"/>
    <mergeCell ref="M205:N205"/>
    <mergeCell ref="M219:N219"/>
    <mergeCell ref="M220:N220"/>
    <mergeCell ref="M233:N233"/>
    <mergeCell ref="I409:J409"/>
    <mergeCell ref="C411:E411"/>
    <mergeCell ref="M229:N229"/>
    <mergeCell ref="M230:N230"/>
    <mergeCell ref="M231:N231"/>
    <mergeCell ref="M232:N232"/>
    <mergeCell ref="M257:N257"/>
    <mergeCell ref="M263:N263"/>
    <mergeCell ref="M268:N268"/>
    <mergeCell ref="M291:N291"/>
    <mergeCell ref="M438:N438"/>
    <mergeCell ref="I437:J437"/>
    <mergeCell ref="M322:N322"/>
    <mergeCell ref="M323:N323"/>
    <mergeCell ref="M324:N324"/>
    <mergeCell ref="M325:N325"/>
    <mergeCell ref="M329:N329"/>
    <mergeCell ref="I329:J329"/>
    <mergeCell ref="I391:J391"/>
    <mergeCell ref="M417:N417"/>
    <mergeCell ref="D355:E355"/>
    <mergeCell ref="M332:N332"/>
    <mergeCell ref="M333:N333"/>
    <mergeCell ref="M406:N406"/>
    <mergeCell ref="M407:N407"/>
    <mergeCell ref="M338:N338"/>
    <mergeCell ref="M339:N339"/>
    <mergeCell ref="M340:N340"/>
    <mergeCell ref="M341:N341"/>
    <mergeCell ref="M342:N342"/>
    <mergeCell ref="M343:N343"/>
    <mergeCell ref="I325:J325"/>
    <mergeCell ref="M484:N484"/>
    <mergeCell ref="M485:N485"/>
    <mergeCell ref="M486:N486"/>
    <mergeCell ref="M487:N487"/>
    <mergeCell ref="M488:N488"/>
    <mergeCell ref="M489:N489"/>
    <mergeCell ref="M490:N490"/>
    <mergeCell ref="M491:N491"/>
    <mergeCell ref="M493:N493"/>
    <mergeCell ref="M494:N494"/>
    <mergeCell ref="M495:N495"/>
    <mergeCell ref="M496:N496"/>
    <mergeCell ref="M481:N481"/>
    <mergeCell ref="M482:N482"/>
    <mergeCell ref="M483:N483"/>
    <mergeCell ref="J475:N475"/>
    <mergeCell ref="I473:J473"/>
    <mergeCell ref="I480:J480"/>
    <mergeCell ref="D546:E546"/>
    <mergeCell ref="I546:J546"/>
    <mergeCell ref="D545:E545"/>
    <mergeCell ref="I563:J563"/>
    <mergeCell ref="D548:E548"/>
    <mergeCell ref="M532:N532"/>
    <mergeCell ref="M534:N534"/>
    <mergeCell ref="M535:N535"/>
    <mergeCell ref="M497:N497"/>
    <mergeCell ref="I491:J491"/>
    <mergeCell ref="I504:J504"/>
    <mergeCell ref="I505:J505"/>
    <mergeCell ref="I513:J513"/>
    <mergeCell ref="M507:N507"/>
    <mergeCell ref="I507:J507"/>
    <mergeCell ref="I512:J512"/>
    <mergeCell ref="I516:J516"/>
    <mergeCell ref="M540:N540"/>
    <mergeCell ref="M541:N541"/>
    <mergeCell ref="M542:N542"/>
    <mergeCell ref="M544:N544"/>
    <mergeCell ref="M545:N545"/>
    <mergeCell ref="I524:J524"/>
    <mergeCell ref="I530:J530"/>
    <mergeCell ref="D541:E541"/>
    <mergeCell ref="I498:J498"/>
    <mergeCell ref="I503:J503"/>
    <mergeCell ref="M506:N506"/>
    <mergeCell ref="I561:J561"/>
    <mergeCell ref="M556:N556"/>
    <mergeCell ref="D619:E619"/>
    <mergeCell ref="I619:J619"/>
    <mergeCell ref="F601:H601"/>
    <mergeCell ref="A498:E498"/>
    <mergeCell ref="A503:E503"/>
    <mergeCell ref="M621:N621"/>
    <mergeCell ref="M622:N622"/>
    <mergeCell ref="M623:N623"/>
    <mergeCell ref="F501:H501"/>
    <mergeCell ref="I501:N501"/>
    <mergeCell ref="I502:J502"/>
    <mergeCell ref="K502:L502"/>
    <mergeCell ref="M502:N502"/>
    <mergeCell ref="I557:J557"/>
    <mergeCell ref="M557:N557"/>
    <mergeCell ref="I559:J559"/>
    <mergeCell ref="M559:N559"/>
    <mergeCell ref="I539:J539"/>
    <mergeCell ref="M539:N539"/>
    <mergeCell ref="I538:J538"/>
    <mergeCell ref="M538:N538"/>
    <mergeCell ref="D554:E554"/>
    <mergeCell ref="D557:E557"/>
    <mergeCell ref="A595:E595"/>
    <mergeCell ref="A600:D600"/>
    <mergeCell ref="A603:E603"/>
    <mergeCell ref="I603:J603"/>
    <mergeCell ref="A604:E604"/>
    <mergeCell ref="M615:N615"/>
    <mergeCell ref="M524:N524"/>
    <mergeCell ref="M516:N516"/>
    <mergeCell ref="M528:N528"/>
    <mergeCell ref="M613:N613"/>
    <mergeCell ref="M614:N614"/>
    <mergeCell ref="C613:E613"/>
    <mergeCell ref="I613:J613"/>
    <mergeCell ref="A614:E614"/>
    <mergeCell ref="I614:J614"/>
    <mergeCell ref="C598:E598"/>
    <mergeCell ref="I598:J598"/>
    <mergeCell ref="D599:E599"/>
    <mergeCell ref="M612:N612"/>
    <mergeCell ref="C514:E514"/>
    <mergeCell ref="M531:N531"/>
    <mergeCell ref="M533:N533"/>
    <mergeCell ref="I526:N526"/>
    <mergeCell ref="I527:J527"/>
    <mergeCell ref="K527:L527"/>
    <mergeCell ref="M527:N527"/>
    <mergeCell ref="C609:E609"/>
    <mergeCell ref="I609:J609"/>
    <mergeCell ref="M537:N537"/>
    <mergeCell ref="I545:J545"/>
    <mergeCell ref="M566:N566"/>
    <mergeCell ref="D560:E560"/>
    <mergeCell ref="I560:J560"/>
    <mergeCell ref="D556:E556"/>
    <mergeCell ref="I556:J556"/>
    <mergeCell ref="D532:E532"/>
    <mergeCell ref="I532:J532"/>
    <mergeCell ref="C536:E536"/>
    <mergeCell ref="I536:J536"/>
    <mergeCell ref="D553:E553"/>
    <mergeCell ref="I553:J553"/>
    <mergeCell ref="B722:E722"/>
    <mergeCell ref="I722:J722"/>
    <mergeCell ref="B723:E723"/>
    <mergeCell ref="I723:J723"/>
    <mergeCell ref="A731:E731"/>
    <mergeCell ref="I748:J748"/>
    <mergeCell ref="D738:E738"/>
    <mergeCell ref="D670:E670"/>
    <mergeCell ref="I670:J670"/>
    <mergeCell ref="A679:E679"/>
    <mergeCell ref="M702:N702"/>
    <mergeCell ref="M713:N713"/>
    <mergeCell ref="M679:N679"/>
    <mergeCell ref="M719:N719"/>
    <mergeCell ref="M734:N734"/>
    <mergeCell ref="M735:N735"/>
    <mergeCell ref="A697:E697"/>
    <mergeCell ref="I697:J697"/>
    <mergeCell ref="D713:E713"/>
    <mergeCell ref="I713:J713"/>
    <mergeCell ref="D711:E711"/>
    <mergeCell ref="I711:J711"/>
    <mergeCell ref="D712:E712"/>
    <mergeCell ref="I712:J712"/>
    <mergeCell ref="D708:E708"/>
    <mergeCell ref="I708:J708"/>
    <mergeCell ref="M708:N708"/>
    <mergeCell ref="M717:N717"/>
    <mergeCell ref="M718:N718"/>
    <mergeCell ref="I677:J677"/>
    <mergeCell ref="M727:N727"/>
    <mergeCell ref="M728:N728"/>
    <mergeCell ref="M632:N632"/>
    <mergeCell ref="M633:N633"/>
    <mergeCell ref="M653:N653"/>
    <mergeCell ref="M654:N654"/>
    <mergeCell ref="M642:N642"/>
    <mergeCell ref="M643:N643"/>
    <mergeCell ref="M644:N644"/>
    <mergeCell ref="M645:N645"/>
    <mergeCell ref="M619:N619"/>
    <mergeCell ref="M567:N567"/>
    <mergeCell ref="I569:J569"/>
    <mergeCell ref="M606:N606"/>
    <mergeCell ref="M607:N607"/>
    <mergeCell ref="M608:N608"/>
    <mergeCell ref="M609:N609"/>
    <mergeCell ref="M610:N610"/>
    <mergeCell ref="M611:N611"/>
    <mergeCell ref="I568:J568"/>
    <mergeCell ref="K602:L602"/>
    <mergeCell ref="M652:N652"/>
    <mergeCell ref="M616:N616"/>
    <mergeCell ref="M617:N617"/>
    <mergeCell ref="M618:N618"/>
    <mergeCell ref="I610:J610"/>
    <mergeCell ref="E600:I600"/>
    <mergeCell ref="J600:N600"/>
    <mergeCell ref="I594:J594"/>
    <mergeCell ref="B607:E607"/>
    <mergeCell ref="I607:J607"/>
    <mergeCell ref="B608:E608"/>
    <mergeCell ref="I608:J608"/>
    <mergeCell ref="A605:E605"/>
    <mergeCell ref="M729:N729"/>
    <mergeCell ref="M730:N730"/>
    <mergeCell ref="M731:N731"/>
    <mergeCell ref="M732:N732"/>
    <mergeCell ref="M733:N733"/>
    <mergeCell ref="M692:N692"/>
    <mergeCell ref="M693:N693"/>
    <mergeCell ref="M694:N694"/>
    <mergeCell ref="M674:N674"/>
    <mergeCell ref="M666:N666"/>
    <mergeCell ref="M667:N667"/>
    <mergeCell ref="M668:N668"/>
    <mergeCell ref="M669:N669"/>
    <mergeCell ref="M562:N562"/>
    <mergeCell ref="M646:N646"/>
    <mergeCell ref="M647:N647"/>
    <mergeCell ref="M648:N648"/>
    <mergeCell ref="M620:N620"/>
    <mergeCell ref="M565:N565"/>
    <mergeCell ref="M602:N602"/>
    <mergeCell ref="M656:N656"/>
    <mergeCell ref="M657:N657"/>
    <mergeCell ref="M658:N658"/>
    <mergeCell ref="M659:N659"/>
    <mergeCell ref="M685:N685"/>
    <mergeCell ref="M686:N686"/>
    <mergeCell ref="M687:N687"/>
    <mergeCell ref="M688:N688"/>
    <mergeCell ref="M689:N689"/>
    <mergeCell ref="M690:N690"/>
    <mergeCell ref="M691:N691"/>
    <mergeCell ref="M587:N587"/>
    <mergeCell ref="M772:N772"/>
    <mergeCell ref="M738:N738"/>
    <mergeCell ref="M740:N740"/>
    <mergeCell ref="M741:N741"/>
    <mergeCell ref="M742:N742"/>
    <mergeCell ref="M743:N743"/>
    <mergeCell ref="M744:N744"/>
    <mergeCell ref="M745:N745"/>
    <mergeCell ref="M746:N746"/>
    <mergeCell ref="M747:N747"/>
    <mergeCell ref="M748:N748"/>
    <mergeCell ref="M753:N753"/>
    <mergeCell ref="M754:N754"/>
    <mergeCell ref="M714:N714"/>
    <mergeCell ref="M715:N715"/>
    <mergeCell ref="M716:N716"/>
    <mergeCell ref="M737:N737"/>
    <mergeCell ref="M767:N767"/>
    <mergeCell ref="M768:N768"/>
    <mergeCell ref="M755:N755"/>
    <mergeCell ref="M756:N756"/>
    <mergeCell ref="M757:N757"/>
    <mergeCell ref="M739:N739"/>
    <mergeCell ref="M736:N736"/>
    <mergeCell ref="M770:N770"/>
    <mergeCell ref="M763:N763"/>
    <mergeCell ref="M764:N764"/>
    <mergeCell ref="M765:N765"/>
    <mergeCell ref="M766:N766"/>
    <mergeCell ref="M720:N720"/>
    <mergeCell ref="M721:N721"/>
    <mergeCell ref="M722:N722"/>
    <mergeCell ref="M79:N79"/>
    <mergeCell ref="D91:E91"/>
    <mergeCell ref="I91:J91"/>
    <mergeCell ref="M91:N91"/>
    <mergeCell ref="D164:E164"/>
    <mergeCell ref="I164:J164"/>
    <mergeCell ref="M164:N164"/>
    <mergeCell ref="D165:E165"/>
    <mergeCell ref="I165:J165"/>
    <mergeCell ref="M165:N165"/>
    <mergeCell ref="D555:E555"/>
    <mergeCell ref="I555:J555"/>
    <mergeCell ref="M555:N555"/>
    <mergeCell ref="A475:D475"/>
    <mergeCell ref="I476:N476"/>
    <mergeCell ref="I477:J477"/>
    <mergeCell ref="K477:L477"/>
    <mergeCell ref="M477:N477"/>
    <mergeCell ref="A500:D500"/>
    <mergeCell ref="E500:I500"/>
    <mergeCell ref="J500:N500"/>
    <mergeCell ref="I405:J405"/>
    <mergeCell ref="M405:N405"/>
    <mergeCell ref="I543:J543"/>
    <mergeCell ref="M543:N543"/>
    <mergeCell ref="I554:J554"/>
    <mergeCell ref="M554:N554"/>
    <mergeCell ref="B505:E505"/>
    <mergeCell ref="A510:E510"/>
    <mergeCell ref="A507:E507"/>
    <mergeCell ref="D79:E79"/>
    <mergeCell ref="D446:E446"/>
    <mergeCell ref="A6:E7"/>
    <mergeCell ref="A27:E28"/>
    <mergeCell ref="A52:E53"/>
    <mergeCell ref="A77:E78"/>
    <mergeCell ref="A102:E103"/>
    <mergeCell ref="A127:E128"/>
    <mergeCell ref="A152:E153"/>
    <mergeCell ref="A177:E178"/>
    <mergeCell ref="A202:E203"/>
    <mergeCell ref="A227:E228"/>
    <mergeCell ref="A252:E253"/>
    <mergeCell ref="A278:E279"/>
    <mergeCell ref="A351:E352"/>
    <mergeCell ref="C331:E331"/>
    <mergeCell ref="D332:E332"/>
    <mergeCell ref="B329:E329"/>
    <mergeCell ref="B330:E330"/>
    <mergeCell ref="D83:E83"/>
    <mergeCell ref="D322:E322"/>
    <mergeCell ref="A324:E324"/>
    <mergeCell ref="D323:E323"/>
    <mergeCell ref="A112:E112"/>
    <mergeCell ref="A126:D126"/>
    <mergeCell ref="E126:I126"/>
    <mergeCell ref="B30:E30"/>
    <mergeCell ref="I30:J30"/>
    <mergeCell ref="A24:E24"/>
    <mergeCell ref="I24:J24"/>
    <mergeCell ref="A25:E25"/>
    <mergeCell ref="I25:J25"/>
    <mergeCell ref="C22:E22"/>
    <mergeCell ref="I342:J342"/>
    <mergeCell ref="A726:E727"/>
    <mergeCell ref="F476:H476"/>
    <mergeCell ref="C707:E707"/>
    <mergeCell ref="D543:E543"/>
    <mergeCell ref="D539:E539"/>
    <mergeCell ref="D538:E538"/>
    <mergeCell ref="J700:N700"/>
    <mergeCell ref="I707:J707"/>
    <mergeCell ref="M707:N707"/>
    <mergeCell ref="C405:E405"/>
    <mergeCell ref="A451:E452"/>
    <mergeCell ref="A476:E477"/>
    <mergeCell ref="A501:E502"/>
    <mergeCell ref="A576:E577"/>
    <mergeCell ref="A601:E602"/>
    <mergeCell ref="A651:E652"/>
    <mergeCell ref="A676:E677"/>
    <mergeCell ref="M663:N663"/>
    <mergeCell ref="M664:N664"/>
    <mergeCell ref="M665:N665"/>
    <mergeCell ref="A701:E702"/>
    <mergeCell ref="M703:N703"/>
    <mergeCell ref="M704:N704"/>
    <mergeCell ref="M705:N705"/>
    <mergeCell ref="M706:N706"/>
    <mergeCell ref="M709:N709"/>
    <mergeCell ref="M710:N710"/>
    <mergeCell ref="M711:N711"/>
    <mergeCell ref="M712:N712"/>
    <mergeCell ref="M723:N723"/>
    <mergeCell ref="M724:N724"/>
    <mergeCell ref="M670:N670"/>
  </mergeCells>
  <phoneticPr fontId="12" type="noConversion"/>
  <pageMargins left="0.31496062992125984" right="0.31496062992125984" top="0.86614173228346458" bottom="0.86614173228346458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B_EstimateExpense_Print</vt:lpstr>
      <vt:lpstr>18-48</vt:lpstr>
      <vt:lpstr>B_EstimateExpense_Print!Print_Titles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2020-09-28T08:28:55Z</cp:lastPrinted>
  <dcterms:created xsi:type="dcterms:W3CDTF">2018-08-10T02:12:57Z</dcterms:created>
  <dcterms:modified xsi:type="dcterms:W3CDTF">2021-05-12T09:45:55Z</dcterms:modified>
</cp:coreProperties>
</file>